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2" windowHeight="10548" tabRatio="873" activeTab="0"/>
  </bookViews>
  <sheets>
    <sheet name="MK poolit" sheetId="1" r:id="rId1"/>
    <sheet name="MK jatko" sheetId="2" r:id="rId2"/>
    <sheet name="M-1650 poolit" sheetId="3" r:id="rId3"/>
    <sheet name="M-1650 jatko" sheetId="4" r:id="rId4"/>
    <sheet name="M-1375 poolit" sheetId="5" r:id="rId5"/>
    <sheet name="M-1375 jatko" sheetId="6" r:id="rId6"/>
    <sheet name="M-1251 poolit" sheetId="7" r:id="rId7"/>
    <sheet name="M-1251 jatko" sheetId="8" r:id="rId8"/>
    <sheet name="M-1000" sheetId="9" r:id="rId9"/>
    <sheet name="Pingiskoulu ottelut" sheetId="10" r:id="rId10"/>
    <sheet name="Pingiskoulu tulokset" sheetId="11" r:id="rId11"/>
    <sheet name="Tasoitus" sheetId="12" r:id="rId12"/>
  </sheets>
  <externalReferences>
    <externalReference r:id="rId15"/>
  </externalReferences>
  <definedNames>
    <definedName name="TABLE" localSheetId="10">'Pingiskoulu tulokset'!$B$31:$B$40</definedName>
    <definedName name="_xlnm.Print_Area" localSheetId="9">'Pingiskoulu ottelut'!$A$1:$L$63</definedName>
    <definedName name="_xlnm.Print_Area" localSheetId="10">'Pingiskoulu tulokset'!$A$1:$AD$27</definedName>
  </definedNames>
  <calcPr fullCalcOnLoad="1"/>
</workbook>
</file>

<file path=xl/sharedStrings.xml><?xml version="1.0" encoding="utf-8"?>
<sst xmlns="http://schemas.openxmlformats.org/spreadsheetml/2006/main" count="1767" uniqueCount="368">
  <si>
    <t>A1</t>
  </si>
  <si>
    <t>B2</t>
  </si>
  <si>
    <t>A2</t>
  </si>
  <si>
    <t>RN</t>
  </si>
  <si>
    <t>Nimi</t>
  </si>
  <si>
    <t>Seura</t>
  </si>
  <si>
    <t>B1</t>
  </si>
  <si>
    <t>MK</t>
  </si>
  <si>
    <t>A3</t>
  </si>
  <si>
    <t>B3</t>
  </si>
  <si>
    <t>A4</t>
  </si>
  <si>
    <t>B4</t>
  </si>
  <si>
    <t>A5</t>
  </si>
  <si>
    <t>B5</t>
  </si>
  <si>
    <t>A1/B2</t>
  </si>
  <si>
    <t>A2/B1</t>
  </si>
  <si>
    <t>M-1650</t>
  </si>
  <si>
    <t>A6</t>
  </si>
  <si>
    <t>B6</t>
  </si>
  <si>
    <t>JATKOKAAVIO</t>
  </si>
  <si>
    <t>Sijat 3-4:</t>
  </si>
  <si>
    <t>Sijat 5-6:</t>
  </si>
  <si>
    <t>Sijat 9-10:</t>
  </si>
  <si>
    <t>Sijat 11-12:</t>
  </si>
  <si>
    <t>Sijat 7-8:</t>
  </si>
  <si>
    <t>Turun Poolikisat 2016</t>
  </si>
  <si>
    <t>M-1375</t>
  </si>
  <si>
    <t>M-1251</t>
  </si>
  <si>
    <t>Räsänen Hannu</t>
  </si>
  <si>
    <t>HIK</t>
  </si>
  <si>
    <t>Hot Zelfir</t>
  </si>
  <si>
    <t>Por-83</t>
  </si>
  <si>
    <t>Mattila Matias</t>
  </si>
  <si>
    <t>Miranda Laiho Juhani</t>
  </si>
  <si>
    <t>TuKa</t>
  </si>
  <si>
    <t>Oikarainen Terho</t>
  </si>
  <si>
    <t>UU</t>
  </si>
  <si>
    <t>Pakarinen Kari</t>
  </si>
  <si>
    <t>LeVi</t>
  </si>
  <si>
    <t>Pihajoki Vesa</t>
  </si>
  <si>
    <t>TuPy</t>
  </si>
  <si>
    <t>Hänninen Paavo</t>
  </si>
  <si>
    <t>Tamminen Taisto</t>
  </si>
  <si>
    <t>Lindström Kurt-Erik</t>
  </si>
  <si>
    <t xml:space="preserve">Kanasuo Esa </t>
  </si>
  <si>
    <t>KoKa</t>
  </si>
  <si>
    <t xml:space="preserve">Heikkilä Jari </t>
  </si>
  <si>
    <t>Kelmendi Mergim</t>
  </si>
  <si>
    <t>Strömfors Hans</t>
  </si>
  <si>
    <t>Laaksonen Isto</t>
  </si>
  <si>
    <t>Vähäsöyrinki Harry</t>
  </si>
  <si>
    <t>6,7,8</t>
  </si>
  <si>
    <t>Roth Henrik</t>
  </si>
  <si>
    <t>Wagner Sauli</t>
  </si>
  <si>
    <t>Kaunonen Vesa</t>
  </si>
  <si>
    <t>Vihersalo Aatos</t>
  </si>
  <si>
    <t>Nordström Boris</t>
  </si>
  <si>
    <t xml:space="preserve">Vuorinen Pekka </t>
  </si>
  <si>
    <t>Pallas</t>
  </si>
  <si>
    <t>6,-4,7,-4,-6</t>
  </si>
  <si>
    <t>9,5,-13,9</t>
  </si>
  <si>
    <t>Linström Kurt-Erik</t>
  </si>
  <si>
    <t>w.o.</t>
  </si>
  <si>
    <t>-6,9,7,-9,-9</t>
  </si>
  <si>
    <t>11,6,5</t>
  </si>
  <si>
    <t>Kanasuo Esa</t>
  </si>
  <si>
    <t>-8,8,10,-2,-9</t>
  </si>
  <si>
    <t>-7,11,6,-6,-3</t>
  </si>
  <si>
    <t>-10,-9,-7</t>
  </si>
  <si>
    <t>Heikkilä Jari</t>
  </si>
  <si>
    <t>5,8,5</t>
  </si>
  <si>
    <t>8,-8,-6,-13</t>
  </si>
  <si>
    <t>Laine Aleksi</t>
  </si>
  <si>
    <t>Pietilä Kari</t>
  </si>
  <si>
    <t>Vesalainen Rasmus</t>
  </si>
  <si>
    <t>Akkanen Esko</t>
  </si>
  <si>
    <t>Kulmala Einar</t>
  </si>
  <si>
    <t>Henttinen Erkki</t>
  </si>
  <si>
    <t>Vesalainen Matias</t>
  </si>
  <si>
    <t>Laine Viljami</t>
  </si>
  <si>
    <t>Niukko Kimmo</t>
  </si>
  <si>
    <t>Wallius Esa</t>
  </si>
  <si>
    <t>SeSi</t>
  </si>
  <si>
    <t>Ojala Matias</t>
  </si>
  <si>
    <t>PT Espoo</t>
  </si>
  <si>
    <t>Sepamägi Madis</t>
  </si>
  <si>
    <t>Rissanen Elli</t>
  </si>
  <si>
    <t>Suotmaa Juha</t>
  </si>
  <si>
    <t>Laaksonen Rami</t>
  </si>
  <si>
    <t>Vehmanen Jukka</t>
  </si>
  <si>
    <t>Äänismaa Juha</t>
  </si>
  <si>
    <t>Rahikainen Jussi</t>
  </si>
  <si>
    <t>Tattari Pekka</t>
  </si>
  <si>
    <t>TuTo</t>
  </si>
  <si>
    <t>Tiainen Olli</t>
  </si>
  <si>
    <t>Pihajoki Niko</t>
  </si>
  <si>
    <t>Haataja Jori</t>
  </si>
  <si>
    <t>6,7,12</t>
  </si>
  <si>
    <t>-8,6,11,10</t>
  </si>
  <si>
    <t>6,-7,-4,-4</t>
  </si>
  <si>
    <t>-7,10,-9,-6</t>
  </si>
  <si>
    <t>8,8,-10,3</t>
  </si>
  <si>
    <t>-9,10,8,-3,-13</t>
  </si>
  <si>
    <t>Kilpailun nimi</t>
  </si>
  <si>
    <t>luokka</t>
  </si>
  <si>
    <t>pvm</t>
  </si>
  <si>
    <t>Pooli 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</si>
  <si>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</si>
  <si>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</si>
  <si>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</si>
  <si>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</si>
  <si>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</si>
  <si>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</si>
  <si>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</si>
  <si>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</si>
  <si>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</si>
  <si>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</si>
  <si>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</si>
  <si>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1-5</t>
  </si>
  <si>
    <t>2-6</t>
  </si>
  <si>
    <t>3-7</t>
  </si>
  <si>
    <t>4-8</t>
  </si>
  <si>
    <t>1-6</t>
  </si>
  <si>
    <t>2-5</t>
  </si>
  <si>
    <t>3-8</t>
  </si>
  <si>
    <t>4-7</t>
  </si>
  <si>
    <t>3-5</t>
  </si>
  <si>
    <t>1-7</t>
  </si>
  <si>
    <t>2-8</t>
  </si>
  <si>
    <t>4-6</t>
  </si>
  <si>
    <t>2-7</t>
  </si>
  <si>
    <t>1-8</t>
  </si>
  <si>
    <t>3-6</t>
  </si>
  <si>
    <t>4-5</t>
  </si>
  <si>
    <t>1-3</t>
  </si>
  <si>
    <t>2-4</t>
  </si>
  <si>
    <t>5-7</t>
  </si>
  <si>
    <t>6-8</t>
  </si>
  <si>
    <t>1-4</t>
  </si>
  <si>
    <t>2-3</t>
  </si>
  <si>
    <t>5-8</t>
  </si>
  <si>
    <t>6-7</t>
  </si>
  <si>
    <t>1-2</t>
  </si>
  <si>
    <t>3-4</t>
  </si>
  <si>
    <t>5-6</t>
  </si>
  <si>
    <t>7-8</t>
  </si>
  <si>
    <t>Pooli B</t>
  </si>
  <si>
    <t>11-6</t>
  </si>
  <si>
    <t>11-7</t>
  </si>
  <si>
    <t>6-11</t>
  </si>
  <si>
    <t>11-8</t>
  </si>
  <si>
    <t>11-5</t>
  </si>
  <si>
    <t>11-13</t>
  </si>
  <si>
    <t>4-11</t>
  </si>
  <si>
    <t>9-11</t>
  </si>
  <si>
    <t>11-9</t>
  </si>
  <si>
    <t>2-11</t>
  </si>
  <si>
    <t>12-10</t>
  </si>
  <si>
    <t>11-4</t>
  </si>
  <si>
    <t>7,7,11</t>
  </si>
  <si>
    <t>1,9,9</t>
  </si>
  <si>
    <t>Turun Poolikisat</t>
  </si>
  <si>
    <t>11-3</t>
  </si>
  <si>
    <t>7-11</t>
  </si>
  <si>
    <t>13-11</t>
  </si>
  <si>
    <t>3-11</t>
  </si>
  <si>
    <t>6,8,-3,-8,7</t>
  </si>
  <si>
    <t>12,5,4</t>
  </si>
  <si>
    <t>7,-6.8.5</t>
  </si>
  <si>
    <t>11,4,9</t>
  </si>
  <si>
    <t>9,-2,10,7</t>
  </si>
  <si>
    <t>5,4,6</t>
  </si>
  <si>
    <t>5-11</t>
  </si>
  <si>
    <t>8-11</t>
  </si>
  <si>
    <t>10-12</t>
  </si>
  <si>
    <t>13-15</t>
  </si>
  <si>
    <t>14-12</t>
  </si>
  <si>
    <t>11-1</t>
  </si>
  <si>
    <t>15-13</t>
  </si>
  <si>
    <t>SPTL - ottelujärjestys</t>
  </si>
  <si>
    <t>Pvm:</t>
  </si>
  <si>
    <t>TOP-10 turnaukseen</t>
  </si>
  <si>
    <t>Järjestäjä:</t>
  </si>
  <si>
    <t>Turun Pyrkivä</t>
  </si>
  <si>
    <t>Klo:</t>
  </si>
  <si>
    <t>© Asko Kilpi</t>
  </si>
  <si>
    <t>Sammalisto Wille</t>
  </si>
  <si>
    <t>Homström Angelina</t>
  </si>
  <si>
    <t>Jos joudutaan kirjaamaan luovutuksia, täytä 0,0,0 tai -0,-0,-0</t>
  </si>
  <si>
    <t>Ervasalo Christoffer</t>
  </si>
  <si>
    <t>Lähti Lauri</t>
  </si>
  <si>
    <t>-0 on mahdollinen syöttää tekstinä, siis ' -0</t>
  </si>
  <si>
    <t>Niukko Ilari</t>
  </si>
  <si>
    <t>Sorjonen Joel</t>
  </si>
  <si>
    <t xml:space="preserve"> Laita ' muotoilu pilkku (tähtimerkin kanssa samassa näppäimessä) nollan eteen</t>
  </si>
  <si>
    <t>Kanasuo Martti</t>
  </si>
  <si>
    <t>Kuuri-Riutta Konsta</t>
  </si>
  <si>
    <t>M-sarakkeeseen voi laittaa wo:n luovutuksen merkiksi</t>
  </si>
  <si>
    <t>Tolppanen Melinda</t>
  </si>
  <si>
    <t>Kaavio-taulukossa on yhteenveto, joka päivittyy jatkuvasti</t>
  </si>
  <si>
    <t>täytetään vain erien jäännöspisteet</t>
  </si>
  <si>
    <t>pistelaskennan apusarakkeet</t>
  </si>
  <si>
    <t>1. kierros</t>
  </si>
  <si>
    <t>Voit</t>
  </si>
  <si>
    <t>Tapp</t>
  </si>
  <si>
    <t>Pisteyht</t>
  </si>
  <si>
    <t>Ero</t>
  </si>
  <si>
    <t>1v</t>
  </si>
  <si>
    <t>2v</t>
  </si>
  <si>
    <t>3v</t>
  </si>
  <si>
    <t>4v</t>
  </si>
  <si>
    <t>5v</t>
  </si>
  <si>
    <t>--</t>
  </si>
  <si>
    <t>0</t>
  </si>
  <si>
    <t>4-10</t>
  </si>
  <si>
    <t>8-9</t>
  </si>
  <si>
    <t>2. kierros</t>
  </si>
  <si>
    <t>3-9</t>
  </si>
  <si>
    <t>5-10</t>
  </si>
  <si>
    <t>3. kierros</t>
  </si>
  <si>
    <t>2-9</t>
  </si>
  <si>
    <t>7-10</t>
  </si>
  <si>
    <t>4. kierros</t>
  </si>
  <si>
    <t>3-10</t>
  </si>
  <si>
    <t>4-9</t>
  </si>
  <si>
    <t>5. kierros</t>
  </si>
  <si>
    <t>1-9</t>
  </si>
  <si>
    <t>2-10</t>
  </si>
  <si>
    <t>6. kierros</t>
  </si>
  <si>
    <t xml:space="preserve"> </t>
  </si>
  <si>
    <t>1-10</t>
  </si>
  <si>
    <t>5-9</t>
  </si>
  <si>
    <t>7. kierros</t>
  </si>
  <si>
    <t>8-10</t>
  </si>
  <si>
    <t>6-9</t>
  </si>
  <si>
    <t>8. kierros</t>
  </si>
  <si>
    <t>6-10</t>
  </si>
  <si>
    <t>7-9</t>
  </si>
  <si>
    <t>9.kierros</t>
  </si>
  <si>
    <t>9-10</t>
  </si>
  <si>
    <t>Niukko Ilari  TuPy</t>
  </si>
  <si>
    <t xml:space="preserve">  </t>
  </si>
  <si>
    <t>Sorjonen Joel  TuPy</t>
  </si>
  <si>
    <t>Kanasuo Martti  KoKa</t>
  </si>
  <si>
    <t>Homström Angelina  HIK</t>
  </si>
  <si>
    <t>paina sitten tätä nappulaa</t>
  </si>
  <si>
    <t>Tolppanen Melinda  HIK</t>
  </si>
  <si>
    <t xml:space="preserve"> Tee järjestys itse antamalla sija-sarakkeeseen oikea numero ja</t>
  </si>
  <si>
    <t>Lähti Lauri  TuPy</t>
  </si>
  <si>
    <t>Jos on käytettävä piste-eroa järjestyksen määräämiseen, löydät pisteet laskettuna.</t>
  </si>
  <si>
    <t>Kuuri-Riutta Konsta  Por-83</t>
  </si>
  <si>
    <t>Ohjelma laskee viimeisen järjestyksen eräeron perusteella (vain 3 perustetta)</t>
  </si>
  <si>
    <t>Ervasalo Christoffer  TuPy</t>
  </si>
  <si>
    <t>Sammalisto Wille  Por-83</t>
  </si>
  <si>
    <t>Piste-ero</t>
  </si>
  <si>
    <t>Eräero</t>
  </si>
  <si>
    <t>Kesk</t>
  </si>
  <si>
    <t>Tulosjärjestys</t>
  </si>
  <si>
    <t>Tarkistussummat pitää olla nollat</t>
  </si>
  <si>
    <t>ensin kaikkien otteluiden eräero ja sitten pelaajan kaikkien pisteiden ero</t>
  </si>
  <si>
    <t>jos useampi pelaaja on samoissa voittopisteissä ratkaisee</t>
  </si>
  <si>
    <t>Jos vain kaksi pelaajaa on samoissa voitoissa, ratkaisee keskinäinen peli</t>
  </si>
  <si>
    <t>Huom. Päivitä nappula järjestää voittojen, keskinäisen pelin ja eroeron perusteella</t>
  </si>
  <si>
    <t>Tätä voi painaa joka kierroksen jälkeen</t>
  </si>
  <si>
    <t>Laskee ja järjestää tulosjärjestyksen</t>
  </si>
  <si>
    <t>Pi-ero</t>
  </si>
  <si>
    <t>Pistesum</t>
  </si>
  <si>
    <t>Tap</t>
  </si>
  <si>
    <t>Voi</t>
  </si>
  <si>
    <t>Taulukko ei ole suojattu, jotta voidaan lajitella</t>
  </si>
  <si>
    <t>© Asko Kilpi 22.5.2008</t>
  </si>
  <si>
    <t>Varo tuhoamasta tuloskaavion kaavoja</t>
  </si>
  <si>
    <t>Päivämäärä:</t>
  </si>
  <si>
    <t xml:space="preserve">SPTL - TOP-10 TULOSKAAVIO </t>
  </si>
  <si>
    <t>M-1000</t>
  </si>
  <si>
    <t>1.10.2016</t>
  </si>
  <si>
    <t>Klo 09:30</t>
  </si>
  <si>
    <t>Saarinen Mikko</t>
  </si>
  <si>
    <t>3</t>
  </si>
  <si>
    <t>4</t>
  </si>
  <si>
    <t>Nguyen Anh</t>
  </si>
  <si>
    <t>5</t>
  </si>
  <si>
    <t>1</t>
  </si>
  <si>
    <t>Rahikainen Joni</t>
  </si>
  <si>
    <t>Heikkilä Eelis</t>
  </si>
  <si>
    <t>2</t>
  </si>
  <si>
    <t>Kangas Mikko</t>
  </si>
  <si>
    <t>6</t>
  </si>
  <si>
    <t xml:space="preserve">Räsänen Joona </t>
  </si>
  <si>
    <t>7</t>
  </si>
  <si>
    <t>Penttilä Turo</t>
  </si>
  <si>
    <t>3-0</t>
  </si>
  <si>
    <t>3-1</t>
  </si>
  <si>
    <t>11-2</t>
  </si>
  <si>
    <t>3-2</t>
  </si>
  <si>
    <t>20-18</t>
  </si>
  <si>
    <t>15-17</t>
  </si>
  <si>
    <t>1-11</t>
  </si>
  <si>
    <t>14-16</t>
  </si>
  <si>
    <t>0-3</t>
  </si>
  <si>
    <t>Luokka</t>
  </si>
  <si>
    <t>Tasoitusluokka</t>
  </si>
  <si>
    <t>Pvm</t>
  </si>
  <si>
    <t>Klo 11:50</t>
  </si>
  <si>
    <t>2021</t>
  </si>
  <si>
    <t>Akanen Esko</t>
  </si>
  <si>
    <t>9,-9,10,9</t>
  </si>
  <si>
    <t>1214</t>
  </si>
  <si>
    <t>1343</t>
  </si>
  <si>
    <t>-9,-5-1</t>
  </si>
  <si>
    <t>1157</t>
  </si>
  <si>
    <t>Kangas Martti</t>
  </si>
  <si>
    <t>Atlas</t>
  </si>
  <si>
    <t>9,9,7</t>
  </si>
  <si>
    <t>-10,1,5,8</t>
  </si>
  <si>
    <t>1507</t>
  </si>
  <si>
    <t>Heljala Anni</t>
  </si>
  <si>
    <t>3,4,9</t>
  </si>
  <si>
    <t>1541</t>
  </si>
  <si>
    <t>1176</t>
  </si>
  <si>
    <t>-10,5,4,-10,5</t>
  </si>
  <si>
    <t>1380</t>
  </si>
  <si>
    <t>7,3,3</t>
  </si>
  <si>
    <t>1319</t>
  </si>
  <si>
    <t>3,7,5</t>
  </si>
  <si>
    <t>830</t>
  </si>
  <si>
    <t>-8,-4,-5</t>
  </si>
  <si>
    <t>-10,-9,-8</t>
  </si>
  <si>
    <t>1834</t>
  </si>
  <si>
    <t>1771</t>
  </si>
  <si>
    <t>-6,-5,-6</t>
  </si>
  <si>
    <t>Hot</t>
  </si>
  <si>
    <t>1283</t>
  </si>
  <si>
    <t>8,-6,8,-6,-9</t>
  </si>
  <si>
    <t>1316</t>
  </si>
  <si>
    <t>-7,-9,-5</t>
  </si>
  <si>
    <t>1403</t>
  </si>
  <si>
    <t>-8,-8,6,6,5</t>
  </si>
  <si>
    <t>1174</t>
  </si>
  <si>
    <t>-5,-5,-8</t>
  </si>
  <si>
    <t>-11,7,2,-8,-8</t>
  </si>
  <si>
    <t>1646</t>
  </si>
  <si>
    <t>-5,-9,-5</t>
  </si>
  <si>
    <t>1445</t>
  </si>
  <si>
    <t>819</t>
  </si>
  <si>
    <t>Räsänen Joona</t>
  </si>
  <si>
    <t>Hänninen Joona</t>
  </si>
  <si>
    <t>7,9,3</t>
  </si>
  <si>
    <t>1323</t>
  </si>
  <si>
    <t>-12,-8,2,8</t>
  </si>
  <si>
    <t>1259</t>
  </si>
  <si>
    <t>-5,-7,8,-7</t>
  </si>
  <si>
    <t>1922</t>
  </si>
  <si>
    <t>Klo 13:15</t>
  </si>
  <si>
    <t>1248</t>
  </si>
  <si>
    <t>1134</t>
  </si>
  <si>
    <t>Koka</t>
  </si>
  <si>
    <t>1104</t>
  </si>
  <si>
    <t>1032</t>
  </si>
  <si>
    <t>21-19</t>
  </si>
  <si>
    <t>16-14</t>
  </si>
  <si>
    <t>12-14</t>
  </si>
  <si>
    <t>Suhonen Kari</t>
  </si>
  <si>
    <t>x</t>
  </si>
  <si>
    <t>Collanus Paavo</t>
  </si>
  <si>
    <t>Roht Henrik</t>
  </si>
  <si>
    <t>Vuorinen Pekka</t>
  </si>
  <si>
    <t>Klo 13:30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</si>
</sst>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d/mm/yyyy"/>
    <numFmt numFmtId="166" formatCode="d\.m\.yyyy;@"/>
  </numFmts>
  <fonts count="65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name val="SWISS"/>
      <family val="2"/>
    </font>
    <font>
      <sz val="10"/>
      <color indexed="8"/>
      <name val="SWISS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SWISS"/>
      <family val="0"/>
    </font>
    <font>
      <sz val="9"/>
      <name val="Arial"/>
      <family val="2"/>
    </font>
    <font>
      <b/>
      <sz val="12"/>
      <color indexed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trike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>
        <color indexed="8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>
        <color indexed="8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>
        <color indexed="8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medium"/>
      <right style="dotted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medium"/>
      <top style="thin"/>
      <bottom style="medium"/>
    </border>
    <border>
      <left style="medium"/>
      <right style="dotted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dotted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1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7" fillId="42" borderId="0" applyNumberFormat="0" applyBorder="0" applyAlignment="0" applyProtection="0"/>
    <xf numFmtId="0" fontId="47" fillId="43" borderId="0" applyNumberFormat="0" applyBorder="0" applyAlignment="0" applyProtection="0"/>
    <xf numFmtId="0" fontId="6" fillId="9" borderId="0" applyNumberFormat="0" applyBorder="0" applyAlignment="0" applyProtection="0"/>
    <xf numFmtId="0" fontId="10" fillId="44" borderId="1" applyNumberFormat="0" applyAlignment="0" applyProtection="0"/>
    <xf numFmtId="0" fontId="12" fillId="45" borderId="2" applyNumberFormat="0" applyAlignment="0" applyProtection="0"/>
    <xf numFmtId="0" fontId="1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48" fillId="47" borderId="0" applyNumberFormat="0" applyBorder="0" applyAlignment="0" applyProtection="0"/>
    <xf numFmtId="0" fontId="49" fillId="48" borderId="0" applyNumberFormat="0" applyBorder="0" applyAlignment="0" applyProtection="0"/>
    <xf numFmtId="0" fontId="8" fillId="13" borderId="1" applyNumberFormat="0" applyAlignment="0" applyProtection="0"/>
    <xf numFmtId="0" fontId="50" fillId="49" borderId="7" applyNumberFormat="0" applyAlignment="0" applyProtection="0"/>
    <xf numFmtId="0" fontId="11" fillId="0" borderId="8" applyNumberFormat="0" applyFill="0" applyAlignment="0" applyProtection="0"/>
    <xf numFmtId="0" fontId="51" fillId="0" borderId="9" applyNumberFormat="0" applyFill="0" applyAlignment="0" applyProtection="0"/>
    <xf numFmtId="0" fontId="52" fillId="50" borderId="0" applyNumberFormat="0" applyBorder="0" applyAlignment="0" applyProtection="0"/>
    <xf numFmtId="0" fontId="7" fillId="51" borderId="0" applyNumberFormat="0" applyBorder="0" applyAlignment="0" applyProtection="0"/>
    <xf numFmtId="0" fontId="0" fillId="0" borderId="0">
      <alignment/>
      <protection/>
    </xf>
    <xf numFmtId="164" fontId="19" fillId="0" borderId="0">
      <alignment/>
      <protection/>
    </xf>
    <xf numFmtId="164" fontId="19" fillId="0" borderId="0">
      <alignment/>
      <protection/>
    </xf>
    <xf numFmtId="0" fontId="0" fillId="0" borderId="0">
      <alignment/>
      <protection/>
    </xf>
    <xf numFmtId="0" fontId="0" fillId="52" borderId="10" applyNumberFormat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0" applyNumberFormat="0" applyFill="0" applyBorder="0" applyAlignment="0" applyProtection="0"/>
    <xf numFmtId="0" fontId="9" fillId="44" borderId="1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9" fillId="53" borderId="7" applyNumberFormat="0" applyAlignment="0" applyProtection="0"/>
    <xf numFmtId="0" fontId="60" fillId="54" borderId="16" applyNumberFormat="0" applyAlignment="0" applyProtection="0"/>
    <xf numFmtId="0" fontId="24" fillId="0" borderId="0" applyNumberFormat="0" applyFill="0" applyBorder="0" applyAlignment="0" applyProtection="0"/>
    <xf numFmtId="0" fontId="15" fillId="0" borderId="17" applyNumberFormat="0" applyFill="0" applyAlignment="0" applyProtection="0"/>
    <xf numFmtId="0" fontId="61" fillId="49" borderId="1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49" fontId="1" fillId="0" borderId="19" xfId="0" applyNumberFormat="1" applyFont="1" applyFill="1" applyBorder="1" applyAlignment="1" applyProtection="1">
      <alignment horizontal="left"/>
      <protection/>
    </xf>
    <xf numFmtId="49" fontId="1" fillId="0" borderId="20" xfId="0" applyNumberFormat="1" applyFont="1" applyFill="1" applyBorder="1" applyAlignment="1" applyProtection="1">
      <alignment horizontal="left"/>
      <protection/>
    </xf>
    <xf numFmtId="49" fontId="2" fillId="0" borderId="21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22" xfId="0" applyNumberFormat="1" applyFont="1" applyFill="1" applyBorder="1" applyAlignment="1" applyProtection="1">
      <alignment horizontal="left"/>
      <protection/>
    </xf>
    <xf numFmtId="49" fontId="2" fillId="0" borderId="23" xfId="0" applyNumberFormat="1" applyFont="1" applyFill="1" applyBorder="1" applyAlignment="1" applyProtection="1">
      <alignment horizontal="left"/>
      <protection/>
    </xf>
    <xf numFmtId="49" fontId="0" fillId="0" borderId="24" xfId="0" applyNumberFormat="1" applyFont="1" applyFill="1" applyBorder="1" applyAlignment="1" applyProtection="1">
      <alignment horizontal="left"/>
      <protection/>
    </xf>
    <xf numFmtId="49" fontId="0" fillId="0" borderId="25" xfId="0" applyNumberFormat="1" applyFont="1" applyFill="1" applyBorder="1" applyAlignment="1" applyProtection="1">
      <alignment horizontal="center"/>
      <protection/>
    </xf>
    <xf numFmtId="49" fontId="0" fillId="0" borderId="25" xfId="0" applyNumberFormat="1" applyFont="1" applyFill="1" applyBorder="1" applyAlignment="1" applyProtection="1">
      <alignment horizontal="left"/>
      <protection/>
    </xf>
    <xf numFmtId="49" fontId="0" fillId="0" borderId="26" xfId="0" applyNumberFormat="1" applyFont="1" applyFill="1" applyBorder="1" applyAlignment="1" applyProtection="1">
      <alignment horizontal="left"/>
      <protection/>
    </xf>
    <xf numFmtId="49" fontId="0" fillId="0" borderId="26" xfId="0" applyNumberFormat="1" applyFont="1" applyFill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 applyProtection="1">
      <alignment horizontal="left"/>
      <protection/>
    </xf>
    <xf numFmtId="49" fontId="0" fillId="44" borderId="26" xfId="0" applyNumberFormat="1" applyFont="1" applyFill="1" applyBorder="1" applyAlignment="1" applyProtection="1">
      <alignment horizontal="center"/>
      <protection/>
    </xf>
    <xf numFmtId="49" fontId="0" fillId="44" borderId="26" xfId="0" applyNumberFormat="1" applyFill="1" applyBorder="1" applyAlignment="1" applyProtection="1">
      <alignment horizontal="left"/>
      <protection/>
    </xf>
    <xf numFmtId="49" fontId="0" fillId="0" borderId="26" xfId="0" applyNumberFormat="1" applyFill="1" applyBorder="1" applyAlignment="1" applyProtection="1">
      <alignment horizontal="left"/>
      <protection/>
    </xf>
    <xf numFmtId="49" fontId="0" fillId="0" borderId="28" xfId="0" applyNumberFormat="1" applyFont="1" applyFill="1" applyBorder="1" applyAlignment="1" applyProtection="1">
      <alignment horizontal="center"/>
      <protection/>
    </xf>
    <xf numFmtId="0" fontId="0" fillId="0" borderId="29" xfId="0" applyBorder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49" fontId="0" fillId="0" borderId="0" xfId="0" applyNumberForma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49" fontId="0" fillId="0" borderId="30" xfId="0" applyNumberFormat="1" applyFill="1" applyBorder="1" applyAlignment="1" applyProtection="1">
      <alignment horizontal="left"/>
      <protection/>
    </xf>
    <xf numFmtId="49" fontId="0" fillId="0" borderId="29" xfId="0" applyNumberFormat="1" applyFill="1" applyBorder="1" applyAlignment="1" applyProtection="1">
      <alignment horizontal="left"/>
      <protection/>
    </xf>
    <xf numFmtId="49" fontId="0" fillId="0" borderId="31" xfId="0" applyNumberForma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27" xfId="0" applyNumberFormat="1" applyFill="1" applyBorder="1" applyAlignment="1" applyProtection="1">
      <alignment horizontal="center"/>
      <protection/>
    </xf>
    <xf numFmtId="49" fontId="0" fillId="0" borderId="26" xfId="0" applyNumberFormat="1" applyFont="1" applyFill="1" applyBorder="1" applyAlignment="1" applyProtection="1">
      <alignment horizontal="left"/>
      <protection/>
    </xf>
    <xf numFmtId="49" fontId="0" fillId="44" borderId="26" xfId="0" applyNumberFormat="1" applyFont="1" applyFill="1" applyBorder="1" applyAlignment="1" applyProtection="1">
      <alignment horizontal="left"/>
      <protection/>
    </xf>
    <xf numFmtId="49" fontId="0" fillId="0" borderId="32" xfId="0" applyNumberFormat="1" applyFont="1" applyFill="1" applyBorder="1" applyAlignment="1" applyProtection="1">
      <alignment horizontal="left"/>
      <protection/>
    </xf>
    <xf numFmtId="49" fontId="0" fillId="0" borderId="29" xfId="0" applyNumberFormat="1" applyFont="1" applyFill="1" applyBorder="1" applyAlignment="1" applyProtection="1">
      <alignment horizontal="left"/>
      <protection/>
    </xf>
    <xf numFmtId="49" fontId="0" fillId="0" borderId="30" xfId="0" applyNumberFormat="1" applyFont="1" applyFill="1" applyBorder="1" applyAlignment="1" applyProtection="1">
      <alignment horizontal="left"/>
      <protection/>
    </xf>
    <xf numFmtId="49" fontId="0" fillId="0" borderId="31" xfId="0" applyNumberFormat="1" applyFont="1" applyFill="1" applyBorder="1" applyAlignment="1" applyProtection="1">
      <alignment horizontal="center"/>
      <protection/>
    </xf>
    <xf numFmtId="49" fontId="0" fillId="0" borderId="27" xfId="0" applyNumberFormat="1" applyFont="1" applyFill="1" applyBorder="1" applyAlignment="1" applyProtection="1">
      <alignment horizontal="center"/>
      <protection/>
    </xf>
    <xf numFmtId="49" fontId="0" fillId="0" borderId="30" xfId="0" applyNumberFormat="1" applyFont="1" applyFill="1" applyBorder="1" applyAlignment="1" applyProtection="1">
      <alignment horizontal="center"/>
      <protection/>
    </xf>
    <xf numFmtId="49" fontId="0" fillId="0" borderId="33" xfId="0" applyNumberFormat="1" applyFont="1" applyFill="1" applyBorder="1" applyAlignment="1" applyProtection="1">
      <alignment horizontal="center"/>
      <protection/>
    </xf>
    <xf numFmtId="49" fontId="0" fillId="0" borderId="34" xfId="0" applyNumberFormat="1" applyFont="1" applyFill="1" applyBorder="1" applyAlignment="1" applyProtection="1">
      <alignment horizontal="center"/>
      <protection/>
    </xf>
    <xf numFmtId="49" fontId="0" fillId="0" borderId="35" xfId="0" applyNumberFormat="1" applyFont="1" applyFill="1" applyBorder="1" applyAlignment="1" applyProtection="1">
      <alignment horizontal="center"/>
      <protection/>
    </xf>
    <xf numFmtId="0" fontId="0" fillId="0" borderId="36" xfId="0" applyFont="1" applyBorder="1" applyAlignment="1">
      <alignment/>
    </xf>
    <xf numFmtId="49" fontId="0" fillId="0" borderId="27" xfId="0" applyNumberFormat="1" applyFont="1" applyFill="1" applyBorder="1" applyAlignment="1" applyProtection="1">
      <alignment horizontal="left"/>
      <protection/>
    </xf>
    <xf numFmtId="0" fontId="0" fillId="0" borderId="29" xfId="0" applyFont="1" applyBorder="1" applyAlignment="1">
      <alignment/>
    </xf>
    <xf numFmtId="49" fontId="0" fillId="0" borderId="33" xfId="0" applyNumberFormat="1" applyFont="1" applyFill="1" applyBorder="1" applyAlignment="1" applyProtection="1">
      <alignment horizontal="left"/>
      <protection/>
    </xf>
    <xf numFmtId="49" fontId="0" fillId="0" borderId="37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36" xfId="0" applyFont="1" applyBorder="1" applyAlignment="1">
      <alignment horizontal="center"/>
    </xf>
    <xf numFmtId="49" fontId="17" fillId="0" borderId="38" xfId="84" applyNumberFormat="1" applyFont="1" applyFill="1" applyBorder="1" applyAlignment="1" applyProtection="1">
      <alignment horizontal="left"/>
      <protection/>
    </xf>
    <xf numFmtId="49" fontId="1" fillId="0" borderId="19" xfId="81" applyNumberFormat="1" applyFont="1" applyFill="1" applyBorder="1" applyAlignment="1" applyProtection="1">
      <alignment horizontal="left"/>
      <protection/>
    </xf>
    <xf numFmtId="49" fontId="1" fillId="0" borderId="20" xfId="84" applyNumberFormat="1" applyFont="1" applyFill="1" applyBorder="1" applyAlignment="1" applyProtection="1">
      <alignment horizontal="left"/>
      <protection/>
    </xf>
    <xf numFmtId="49" fontId="1" fillId="0" borderId="39" xfId="84" applyNumberFormat="1" applyFont="1" applyFill="1" applyBorder="1" applyAlignment="1" applyProtection="1">
      <alignment horizontal="left"/>
      <protection/>
    </xf>
    <xf numFmtId="49" fontId="17" fillId="0" borderId="27" xfId="84" applyNumberFormat="1" applyFont="1" applyFill="1" applyBorder="1" applyAlignment="1" applyProtection="1">
      <alignment horizontal="left"/>
      <protection/>
    </xf>
    <xf numFmtId="49" fontId="17" fillId="0" borderId="0" xfId="84" applyNumberFormat="1" applyFont="1" applyFill="1" applyBorder="1" applyAlignment="1" applyProtection="1">
      <alignment horizontal="left"/>
      <protection/>
    </xf>
    <xf numFmtId="49" fontId="2" fillId="0" borderId="0" xfId="84" applyNumberFormat="1" applyFont="1" applyFill="1" applyBorder="1" applyAlignment="1" applyProtection="1">
      <alignment horizontal="left"/>
      <protection/>
    </xf>
    <xf numFmtId="0" fontId="0" fillId="0" borderId="0" xfId="81">
      <alignment/>
      <protection/>
    </xf>
    <xf numFmtId="49" fontId="2" fillId="0" borderId="21" xfId="81" applyNumberFormat="1" applyFont="1" applyFill="1" applyBorder="1" applyAlignment="1" applyProtection="1">
      <alignment horizontal="left"/>
      <protection/>
    </xf>
    <xf numFmtId="49" fontId="2" fillId="0" borderId="40" xfId="84" applyNumberFormat="1" applyFont="1" applyFill="1" applyBorder="1" applyAlignment="1" applyProtection="1">
      <alignment horizontal="left"/>
      <protection/>
    </xf>
    <xf numFmtId="49" fontId="2" fillId="0" borderId="22" xfId="81" applyNumberFormat="1" applyFont="1" applyFill="1" applyBorder="1" applyAlignment="1" applyProtection="1">
      <alignment horizontal="left"/>
      <protection/>
    </xf>
    <xf numFmtId="49" fontId="2" fillId="0" borderId="23" xfId="84" applyNumberFormat="1" applyFont="1" applyFill="1" applyBorder="1" applyAlignment="1" applyProtection="1">
      <alignment horizontal="left"/>
      <protection/>
    </xf>
    <xf numFmtId="49" fontId="2" fillId="0" borderId="41" xfId="84" applyNumberFormat="1" applyFont="1" applyFill="1" applyBorder="1" applyAlignment="1" applyProtection="1">
      <alignment horizontal="left"/>
      <protection/>
    </xf>
    <xf numFmtId="49" fontId="17" fillId="0" borderId="24" xfId="84" applyNumberFormat="1" applyFont="1" applyFill="1" applyBorder="1" applyAlignment="1" applyProtection="1">
      <alignment horizontal="left"/>
      <protection/>
    </xf>
    <xf numFmtId="49" fontId="17" fillId="0" borderId="25" xfId="84" applyNumberFormat="1" applyFont="1" applyFill="1" applyBorder="1" applyAlignment="1" applyProtection="1">
      <alignment horizontal="left"/>
      <protection/>
    </xf>
    <xf numFmtId="49" fontId="18" fillId="0" borderId="26" xfId="84" applyNumberFormat="1" applyFont="1" applyFill="1" applyBorder="1" applyAlignment="1" applyProtection="1">
      <alignment horizontal="left"/>
      <protection/>
    </xf>
    <xf numFmtId="49" fontId="18" fillId="0" borderId="27" xfId="84" applyNumberFormat="1" applyFont="1" applyFill="1" applyBorder="1" applyAlignment="1" applyProtection="1">
      <alignment horizontal="left"/>
      <protection/>
    </xf>
    <xf numFmtId="49" fontId="18" fillId="0" borderId="0" xfId="84" applyNumberFormat="1" applyFont="1" applyFill="1" applyBorder="1" applyAlignment="1" applyProtection="1">
      <alignment horizontal="left"/>
      <protection/>
    </xf>
    <xf numFmtId="49" fontId="18" fillId="0" borderId="38" xfId="84" applyNumberFormat="1" applyFont="1" applyFill="1" applyBorder="1" applyAlignment="1" applyProtection="1">
      <alignment horizontal="left"/>
      <protection/>
    </xf>
    <xf numFmtId="49" fontId="0" fillId="0" borderId="0" xfId="81" applyNumberFormat="1">
      <alignment/>
      <protection/>
    </xf>
    <xf numFmtId="49" fontId="18" fillId="0" borderId="35" xfId="84" applyNumberFormat="1" applyFont="1" applyFill="1" applyBorder="1" applyAlignment="1" applyProtection="1">
      <alignment horizontal="left"/>
      <protection/>
    </xf>
    <xf numFmtId="49" fontId="18" fillId="0" borderId="29" xfId="84" applyNumberFormat="1" applyFont="1" applyFill="1" applyBorder="1" applyAlignment="1" applyProtection="1">
      <alignment horizontal="left"/>
      <protection/>
    </xf>
    <xf numFmtId="0" fontId="0" fillId="0" borderId="0" xfId="81" applyBorder="1">
      <alignment/>
      <protection/>
    </xf>
    <xf numFmtId="49" fontId="0" fillId="0" borderId="42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25" fillId="0" borderId="0" xfId="81" applyFont="1">
      <alignment/>
      <protection/>
    </xf>
    <xf numFmtId="0" fontId="0" fillId="52" borderId="43" xfId="81" applyFont="1" applyFill="1" applyBorder="1" applyAlignment="1" applyProtection="1">
      <alignment horizontal="right"/>
      <protection/>
    </xf>
    <xf numFmtId="0" fontId="4" fillId="0" borderId="0" xfId="81" applyFont="1">
      <alignment/>
      <protection/>
    </xf>
    <xf numFmtId="0" fontId="0" fillId="52" borderId="44" xfId="81" applyFont="1" applyFill="1" applyBorder="1" applyAlignment="1" applyProtection="1">
      <alignment horizontal="right"/>
      <protection/>
    </xf>
    <xf numFmtId="0" fontId="0" fillId="52" borderId="45" xfId="81" applyFont="1" applyFill="1" applyBorder="1" applyAlignment="1" applyProtection="1">
      <alignment horizontal="right"/>
      <protection/>
    </xf>
    <xf numFmtId="0" fontId="2" fillId="0" borderId="0" xfId="81" applyFont="1">
      <alignment/>
      <protection/>
    </xf>
    <xf numFmtId="0" fontId="3" fillId="0" borderId="0" xfId="81" applyFont="1">
      <alignment/>
      <protection/>
    </xf>
    <xf numFmtId="0" fontId="0" fillId="0" borderId="0" xfId="81" quotePrefix="1">
      <alignment/>
      <protection/>
    </xf>
    <xf numFmtId="0" fontId="0" fillId="0" borderId="46" xfId="81" applyBorder="1" applyAlignment="1">
      <alignment horizontal="center"/>
      <protection/>
    </xf>
    <xf numFmtId="0" fontId="0" fillId="52" borderId="26" xfId="81" applyFont="1" applyFill="1" applyBorder="1" applyProtection="1">
      <alignment/>
      <protection locked="0"/>
    </xf>
    <xf numFmtId="0" fontId="0" fillId="52" borderId="32" xfId="81" applyFont="1" applyFill="1" applyBorder="1" applyProtection="1">
      <alignment/>
      <protection locked="0"/>
    </xf>
    <xf numFmtId="0" fontId="0" fillId="55" borderId="47" xfId="81" applyFill="1" applyBorder="1" applyProtection="1">
      <alignment/>
      <protection locked="0"/>
    </xf>
    <xf numFmtId="0" fontId="0" fillId="56" borderId="47" xfId="81" applyFill="1" applyBorder="1" applyProtection="1">
      <alignment/>
      <protection locked="0"/>
    </xf>
    <xf numFmtId="0" fontId="0" fillId="0" borderId="48" xfId="81" applyBorder="1" applyAlignment="1">
      <alignment horizontal="center"/>
      <protection/>
    </xf>
    <xf numFmtId="0" fontId="0" fillId="52" borderId="25" xfId="81" applyFill="1" applyBorder="1" applyProtection="1">
      <alignment/>
      <protection locked="0"/>
    </xf>
    <xf numFmtId="0" fontId="0" fillId="52" borderId="28" xfId="81" applyFill="1" applyBorder="1" applyProtection="1">
      <alignment/>
      <protection locked="0"/>
    </xf>
    <xf numFmtId="0" fontId="0" fillId="52" borderId="25" xfId="81" applyFont="1" applyFill="1" applyBorder="1" applyProtection="1">
      <alignment/>
      <protection locked="0"/>
    </xf>
    <xf numFmtId="0" fontId="0" fillId="55" borderId="49" xfId="81" applyFill="1" applyBorder="1" applyProtection="1">
      <alignment/>
      <protection locked="0"/>
    </xf>
    <xf numFmtId="0" fontId="26" fillId="0" borderId="0" xfId="81" applyFont="1">
      <alignment/>
      <protection/>
    </xf>
    <xf numFmtId="0" fontId="0" fillId="0" borderId="50" xfId="81" applyBorder="1" applyAlignment="1">
      <alignment horizontal="center"/>
      <protection/>
    </xf>
    <xf numFmtId="0" fontId="0" fillId="55" borderId="51" xfId="81" applyFill="1" applyBorder="1" applyProtection="1">
      <alignment/>
      <protection locked="0"/>
    </xf>
    <xf numFmtId="0" fontId="0" fillId="56" borderId="51" xfId="81" applyFill="1" applyBorder="1" applyProtection="1">
      <alignment/>
      <protection locked="0"/>
    </xf>
    <xf numFmtId="0" fontId="0" fillId="0" borderId="52" xfId="81" applyBorder="1" applyAlignment="1">
      <alignment horizontal="center"/>
      <protection/>
    </xf>
    <xf numFmtId="0" fontId="0" fillId="55" borderId="53" xfId="81" applyFill="1" applyBorder="1" applyProtection="1">
      <alignment/>
      <protection locked="0"/>
    </xf>
    <xf numFmtId="0" fontId="0" fillId="0" borderId="54" xfId="81" applyBorder="1" applyAlignment="1">
      <alignment horizontal="center"/>
      <protection/>
    </xf>
    <xf numFmtId="0" fontId="0" fillId="55" borderId="55" xfId="81" applyFill="1" applyBorder="1" applyProtection="1">
      <alignment/>
      <protection locked="0"/>
    </xf>
    <xf numFmtId="0" fontId="0" fillId="56" borderId="55" xfId="81" applyFill="1" applyBorder="1" applyProtection="1">
      <alignment/>
      <protection locked="0"/>
    </xf>
    <xf numFmtId="0" fontId="0" fillId="0" borderId="56" xfId="81" applyBorder="1" applyAlignment="1">
      <alignment horizontal="center"/>
      <protection/>
    </xf>
    <xf numFmtId="0" fontId="0" fillId="52" borderId="32" xfId="81" applyFill="1" applyBorder="1" applyProtection="1">
      <alignment/>
      <protection locked="0"/>
    </xf>
    <xf numFmtId="0" fontId="0" fillId="55" borderId="57" xfId="81" applyFill="1" applyBorder="1" applyProtection="1">
      <alignment/>
      <protection locked="0"/>
    </xf>
    <xf numFmtId="0" fontId="27" fillId="0" borderId="0" xfId="81" applyFont="1">
      <alignment/>
      <protection/>
    </xf>
    <xf numFmtId="49" fontId="0" fillId="0" borderId="0" xfId="81" applyNumberFormat="1" applyAlignment="1">
      <alignment horizontal="left"/>
      <protection/>
    </xf>
    <xf numFmtId="0" fontId="0" fillId="0" borderId="29" xfId="81" applyBorder="1" applyAlignment="1">
      <alignment horizontal="center"/>
      <protection/>
    </xf>
    <xf numFmtId="0" fontId="0" fillId="0" borderId="37" xfId="81" applyBorder="1" applyAlignment="1">
      <alignment horizontal="center"/>
      <protection/>
    </xf>
    <xf numFmtId="0" fontId="0" fillId="0" borderId="58" xfId="81" applyFill="1" applyBorder="1" applyAlignment="1">
      <alignment horizontal="left"/>
      <protection/>
    </xf>
    <xf numFmtId="0" fontId="0" fillId="0" borderId="0" xfId="81" applyFill="1" applyBorder="1" applyAlignment="1">
      <alignment horizontal="center"/>
      <protection/>
    </xf>
    <xf numFmtId="49" fontId="0" fillId="0" borderId="59" xfId="81" applyNumberFormat="1" applyBorder="1" applyAlignment="1">
      <alignment horizontal="center"/>
      <protection/>
    </xf>
    <xf numFmtId="0" fontId="0" fillId="0" borderId="47" xfId="81" applyBorder="1">
      <alignment/>
      <protection/>
    </xf>
    <xf numFmtId="0" fontId="0" fillId="0" borderId="47" xfId="81" applyFont="1" applyBorder="1" quotePrefix="1">
      <alignment/>
      <protection/>
    </xf>
    <xf numFmtId="0" fontId="0" fillId="0" borderId="49" xfId="81" applyBorder="1">
      <alignment/>
      <protection/>
    </xf>
    <xf numFmtId="0" fontId="3" fillId="55" borderId="29" xfId="81" applyFont="1" applyFill="1" applyBorder="1" applyAlignment="1" applyProtection="1">
      <alignment horizontal="center"/>
      <protection locked="0"/>
    </xf>
    <xf numFmtId="0" fontId="3" fillId="55" borderId="29" xfId="81" applyFont="1" applyFill="1" applyBorder="1" applyAlignment="1" applyProtection="1" quotePrefix="1">
      <alignment horizontal="center"/>
      <protection locked="0"/>
    </xf>
    <xf numFmtId="164" fontId="28" fillId="0" borderId="60" xfId="83" applyFont="1" applyBorder="1" applyAlignment="1" applyProtection="1">
      <alignment horizontal="right"/>
      <protection/>
    </xf>
    <xf numFmtId="0" fontId="4" fillId="0" borderId="61" xfId="81" applyFont="1" applyBorder="1" applyAlignment="1">
      <alignment horizontal="center"/>
      <protection/>
    </xf>
    <xf numFmtId="0" fontId="29" fillId="0" borderId="62" xfId="81" applyFont="1" applyBorder="1">
      <alignment/>
      <protection/>
    </xf>
    <xf numFmtId="0" fontId="29" fillId="0" borderId="29" xfId="81" applyFont="1" applyBorder="1">
      <alignment/>
      <protection/>
    </xf>
    <xf numFmtId="0" fontId="29" fillId="57" borderId="29" xfId="81" applyFont="1" applyFill="1" applyBorder="1" applyAlignment="1">
      <alignment horizontal="center"/>
      <protection/>
    </xf>
    <xf numFmtId="0" fontId="3" fillId="58" borderId="63" xfId="81" applyFont="1" applyFill="1" applyBorder="1">
      <alignment/>
      <protection/>
    </xf>
    <xf numFmtId="0" fontId="3" fillId="0" borderId="64" xfId="81" applyFont="1" applyBorder="1">
      <alignment/>
      <protection/>
    </xf>
    <xf numFmtId="0" fontId="3" fillId="0" borderId="65" xfId="81" applyFont="1" applyBorder="1">
      <alignment/>
      <protection/>
    </xf>
    <xf numFmtId="0" fontId="3" fillId="58" borderId="66" xfId="81" applyFont="1" applyFill="1" applyBorder="1">
      <alignment/>
      <protection/>
    </xf>
    <xf numFmtId="49" fontId="0" fillId="0" borderId="67" xfId="81" applyNumberFormat="1" applyBorder="1" applyAlignment="1">
      <alignment horizontal="center"/>
      <protection/>
    </xf>
    <xf numFmtId="0" fontId="0" fillId="0" borderId="51" xfId="81" applyBorder="1">
      <alignment/>
      <protection/>
    </xf>
    <xf numFmtId="0" fontId="0" fillId="0" borderId="51" xfId="81" applyFont="1" applyBorder="1" quotePrefix="1">
      <alignment/>
      <protection/>
    </xf>
    <xf numFmtId="0" fontId="0" fillId="0" borderId="53" xfId="81" applyBorder="1">
      <alignment/>
      <protection/>
    </xf>
    <xf numFmtId="0" fontId="4" fillId="0" borderId="26" xfId="81" applyFont="1" applyBorder="1" applyAlignment="1">
      <alignment horizontal="center"/>
      <protection/>
    </xf>
    <xf numFmtId="49" fontId="0" fillId="0" borderId="68" xfId="81" applyNumberFormat="1" applyBorder="1" applyAlignment="1">
      <alignment horizontal="center"/>
      <protection/>
    </xf>
    <xf numFmtId="0" fontId="0" fillId="0" borderId="55" xfId="81" applyBorder="1">
      <alignment/>
      <protection/>
    </xf>
    <xf numFmtId="0" fontId="0" fillId="0" borderId="55" xfId="81" applyFont="1" applyBorder="1" quotePrefix="1">
      <alignment/>
      <protection/>
    </xf>
    <xf numFmtId="0" fontId="0" fillId="0" borderId="57" xfId="81" applyBorder="1">
      <alignment/>
      <protection/>
    </xf>
    <xf numFmtId="164" fontId="28" fillId="0" borderId="69" xfId="83" applyFont="1" applyBorder="1" applyAlignment="1" applyProtection="1">
      <alignment horizontal="right"/>
      <protection/>
    </xf>
    <xf numFmtId="0" fontId="0" fillId="0" borderId="0" xfId="81" applyAlignment="1" applyProtection="1">
      <alignment horizontal="center"/>
      <protection locked="0"/>
    </xf>
    <xf numFmtId="0" fontId="0" fillId="0" borderId="0" xfId="81" applyFont="1">
      <alignment/>
      <protection/>
    </xf>
    <xf numFmtId="0" fontId="0" fillId="0" borderId="0" xfId="81" applyAlignment="1">
      <alignment wrapText="1"/>
      <protection/>
    </xf>
    <xf numFmtId="0" fontId="0" fillId="0" borderId="0" xfId="81" applyProtection="1">
      <alignment/>
      <protection locked="0"/>
    </xf>
    <xf numFmtId="0" fontId="26" fillId="0" borderId="0" xfId="81" applyFont="1" applyProtection="1">
      <alignment/>
      <protection locked="0"/>
    </xf>
    <xf numFmtId="0" fontId="30" fillId="0" borderId="0" xfId="81" applyFont="1" applyProtection="1">
      <alignment/>
      <protection locked="0"/>
    </xf>
    <xf numFmtId="0" fontId="31" fillId="0" borderId="0" xfId="81" applyFont="1" applyFill="1">
      <alignment/>
      <protection/>
    </xf>
    <xf numFmtId="0" fontId="31" fillId="0" borderId="0" xfId="81" applyFont="1">
      <alignment/>
      <protection/>
    </xf>
    <xf numFmtId="0" fontId="3" fillId="0" borderId="0" xfId="81" applyFont="1" applyProtection="1">
      <alignment/>
      <protection locked="0"/>
    </xf>
    <xf numFmtId="0" fontId="0" fillId="0" borderId="0" xfId="81" applyAlignment="1">
      <alignment/>
      <protection/>
    </xf>
    <xf numFmtId="0" fontId="3" fillId="0" borderId="0" xfId="81" applyFont="1" applyAlignment="1">
      <alignment/>
      <protection/>
    </xf>
    <xf numFmtId="0" fontId="32" fillId="0" borderId="0" xfId="81" applyFont="1" applyProtection="1">
      <alignment/>
      <protection locked="0"/>
    </xf>
    <xf numFmtId="0" fontId="0" fillId="0" borderId="60" xfId="81" applyFont="1" applyBorder="1" applyProtection="1">
      <alignment/>
      <protection locked="0"/>
    </xf>
    <xf numFmtId="0" fontId="33" fillId="59" borderId="29" xfId="81" applyFont="1" applyFill="1" applyBorder="1" applyAlignment="1" applyProtection="1">
      <alignment horizontal="center"/>
      <protection locked="0"/>
    </xf>
    <xf numFmtId="0" fontId="34" fillId="0" borderId="0" xfId="81" applyFont="1">
      <alignment/>
      <protection/>
    </xf>
    <xf numFmtId="0" fontId="35" fillId="0" borderId="0" xfId="81" applyFont="1" applyFill="1">
      <alignment/>
      <protection/>
    </xf>
    <xf numFmtId="0" fontId="0" fillId="0" borderId="31" xfId="81" applyFont="1" applyBorder="1" applyProtection="1">
      <alignment/>
      <protection locked="0"/>
    </xf>
    <xf numFmtId="0" fontId="33" fillId="59" borderId="70" xfId="81" applyFont="1" applyFill="1" applyBorder="1" applyAlignment="1" applyProtection="1">
      <alignment horizontal="center"/>
      <protection locked="0"/>
    </xf>
    <xf numFmtId="0" fontId="0" fillId="0" borderId="71" xfId="81" applyBorder="1">
      <alignment/>
      <protection/>
    </xf>
    <xf numFmtId="0" fontId="33" fillId="0" borderId="71" xfId="81" applyFont="1" applyBorder="1" applyAlignment="1" applyProtection="1">
      <alignment horizontal="left"/>
      <protection locked="0"/>
    </xf>
    <xf numFmtId="0" fontId="25" fillId="0" borderId="71" xfId="81" applyFont="1" applyBorder="1">
      <alignment/>
      <protection/>
    </xf>
    <xf numFmtId="0" fontId="3" fillId="0" borderId="71" xfId="81" applyFont="1" applyBorder="1" applyAlignment="1">
      <alignment/>
      <protection/>
    </xf>
    <xf numFmtId="0" fontId="33" fillId="0" borderId="71" xfId="81" applyFont="1" applyBorder="1">
      <alignment/>
      <protection/>
    </xf>
    <xf numFmtId="0" fontId="0" fillId="0" borderId="71" xfId="81" applyFont="1" applyBorder="1">
      <alignment/>
      <protection/>
    </xf>
    <xf numFmtId="0" fontId="3" fillId="0" borderId="71" xfId="81" applyFont="1" applyBorder="1">
      <alignment/>
      <protection/>
    </xf>
    <xf numFmtId="0" fontId="18" fillId="0" borderId="71" xfId="81" applyFont="1" applyBorder="1">
      <alignment/>
      <protection/>
    </xf>
    <xf numFmtId="0" fontId="4" fillId="0" borderId="71" xfId="81" applyFont="1" applyBorder="1">
      <alignment/>
      <protection/>
    </xf>
    <xf numFmtId="0" fontId="3" fillId="55" borderId="72" xfId="81" applyFont="1" applyFill="1" applyBorder="1" applyAlignment="1">
      <alignment horizontal="center"/>
      <protection/>
    </xf>
    <xf numFmtId="0" fontId="3" fillId="60" borderId="73" xfId="81" applyFont="1" applyFill="1" applyBorder="1" applyAlignment="1">
      <alignment horizontal="center"/>
      <protection/>
    </xf>
    <xf numFmtId="0" fontId="3" fillId="55" borderId="74" xfId="81" applyFont="1" applyFill="1" applyBorder="1" applyAlignment="1">
      <alignment horizontal="center"/>
      <protection/>
    </xf>
    <xf numFmtId="0" fontId="3" fillId="56" borderId="75" xfId="81" applyFont="1" applyFill="1" applyBorder="1" quotePrefix="1">
      <alignment/>
      <protection/>
    </xf>
    <xf numFmtId="0" fontId="3" fillId="56" borderId="76" xfId="81" applyFont="1" applyFill="1" applyBorder="1" quotePrefix="1">
      <alignment/>
      <protection/>
    </xf>
    <xf numFmtId="0" fontId="3" fillId="60" borderId="77" xfId="81" applyFont="1" applyFill="1" applyBorder="1" applyAlignment="1">
      <alignment horizontal="center"/>
      <protection/>
    </xf>
    <xf numFmtId="0" fontId="33" fillId="61" borderId="78" xfId="81" applyFont="1" applyFill="1" applyBorder="1" applyAlignment="1">
      <alignment horizontal="center"/>
      <protection/>
    </xf>
    <xf numFmtId="0" fontId="33" fillId="61" borderId="79" xfId="81" applyFont="1" applyFill="1" applyBorder="1" applyAlignment="1">
      <alignment horizontal="center"/>
      <protection/>
    </xf>
    <xf numFmtId="0" fontId="1" fillId="59" borderId="80" xfId="81" applyFont="1" applyFill="1" applyBorder="1" applyAlignment="1">
      <alignment horizontal="center"/>
      <protection/>
    </xf>
    <xf numFmtId="0" fontId="36" fillId="59" borderId="81" xfId="81" applyFont="1" applyFill="1" applyBorder="1" applyAlignment="1">
      <alignment horizontal="center"/>
      <protection/>
    </xf>
    <xf numFmtId="0" fontId="3" fillId="60" borderId="82" xfId="81" applyFont="1" applyFill="1" applyBorder="1" applyAlignment="1">
      <alignment horizontal="center"/>
      <protection/>
    </xf>
    <xf numFmtId="0" fontId="3" fillId="60" borderId="83" xfId="81" applyFont="1" applyFill="1" applyBorder="1" applyAlignment="1">
      <alignment horizontal="center"/>
      <protection/>
    </xf>
    <xf numFmtId="0" fontId="3" fillId="0" borderId="82" xfId="81" applyFont="1" applyBorder="1" applyAlignment="1">
      <alignment horizontal="center"/>
      <protection/>
    </xf>
    <xf numFmtId="0" fontId="3" fillId="0" borderId="83" xfId="81" applyFont="1" applyBorder="1" applyAlignment="1">
      <alignment horizontal="center"/>
      <protection/>
    </xf>
    <xf numFmtId="0" fontId="0" fillId="0" borderId="60" xfId="81" applyFont="1" applyBorder="1">
      <alignment/>
      <protection/>
    </xf>
    <xf numFmtId="0" fontId="37" fillId="0" borderId="0" xfId="81" applyFont="1">
      <alignment/>
      <protection/>
    </xf>
    <xf numFmtId="0" fontId="3" fillId="55" borderId="84" xfId="81" applyFont="1" applyFill="1" applyBorder="1" applyAlignment="1">
      <alignment horizontal="center"/>
      <protection/>
    </xf>
    <xf numFmtId="0" fontId="3" fillId="56" borderId="29" xfId="81" applyFont="1" applyFill="1" applyBorder="1" quotePrefix="1">
      <alignment/>
      <protection/>
    </xf>
    <xf numFmtId="0" fontId="3" fillId="56" borderId="85" xfId="81" applyFont="1" applyFill="1" applyBorder="1" quotePrefix="1">
      <alignment/>
      <protection/>
    </xf>
    <xf numFmtId="0" fontId="33" fillId="61" borderId="86" xfId="81" applyFont="1" applyFill="1" applyBorder="1" applyAlignment="1">
      <alignment horizontal="center"/>
      <protection/>
    </xf>
    <xf numFmtId="0" fontId="33" fillId="61" borderId="87" xfId="81" applyFont="1" applyFill="1" applyBorder="1" applyAlignment="1">
      <alignment horizontal="center"/>
      <protection/>
    </xf>
    <xf numFmtId="0" fontId="1" fillId="59" borderId="88" xfId="81" applyFont="1" applyFill="1" applyBorder="1" applyAlignment="1">
      <alignment horizontal="center"/>
      <protection/>
    </xf>
    <xf numFmtId="0" fontId="36" fillId="59" borderId="89" xfId="81" applyFont="1" applyFill="1" applyBorder="1" applyAlignment="1">
      <alignment horizontal="center"/>
      <protection/>
    </xf>
    <xf numFmtId="0" fontId="3" fillId="0" borderId="88" xfId="81" applyFont="1" applyBorder="1" applyAlignment="1">
      <alignment horizontal="center"/>
      <protection/>
    </xf>
    <xf numFmtId="0" fontId="3" fillId="0" borderId="87" xfId="81" applyFont="1" applyBorder="1" applyAlignment="1">
      <alignment horizontal="center"/>
      <protection/>
    </xf>
    <xf numFmtId="0" fontId="3" fillId="60" borderId="88" xfId="81" applyFont="1" applyFill="1" applyBorder="1" applyAlignment="1">
      <alignment horizontal="center"/>
      <protection/>
    </xf>
    <xf numFmtId="0" fontId="3" fillId="60" borderId="87" xfId="81" applyFont="1" applyFill="1" applyBorder="1" applyAlignment="1">
      <alignment horizontal="center"/>
      <protection/>
    </xf>
    <xf numFmtId="0" fontId="3" fillId="60" borderId="90" xfId="81" applyFont="1" applyFill="1" applyBorder="1" applyAlignment="1">
      <alignment horizontal="center"/>
      <protection/>
    </xf>
    <xf numFmtId="0" fontId="3" fillId="0" borderId="0" xfId="81" applyFont="1" quotePrefix="1">
      <alignment/>
      <protection/>
    </xf>
    <xf numFmtId="0" fontId="3" fillId="55" borderId="91" xfId="81" applyFont="1" applyFill="1" applyBorder="1" applyAlignment="1">
      <alignment horizontal="center"/>
      <protection/>
    </xf>
    <xf numFmtId="0" fontId="3" fillId="56" borderId="70" xfId="81" applyFont="1" applyFill="1" applyBorder="1" quotePrefix="1">
      <alignment/>
      <protection/>
    </xf>
    <xf numFmtId="0" fontId="3" fillId="56" borderId="92" xfId="81" applyFont="1" applyFill="1" applyBorder="1" quotePrefix="1">
      <alignment/>
      <protection/>
    </xf>
    <xf numFmtId="0" fontId="3" fillId="60" borderId="93" xfId="81" applyFont="1" applyFill="1" applyBorder="1" applyAlignment="1">
      <alignment horizontal="center"/>
      <protection/>
    </xf>
    <xf numFmtId="0" fontId="33" fillId="61" borderId="94" xfId="81" applyFont="1" applyFill="1" applyBorder="1" applyAlignment="1">
      <alignment horizontal="center"/>
      <protection/>
    </xf>
    <xf numFmtId="0" fontId="33" fillId="61" borderId="95" xfId="81" applyFont="1" applyFill="1" applyBorder="1" applyAlignment="1">
      <alignment horizontal="center"/>
      <protection/>
    </xf>
    <xf numFmtId="0" fontId="1" fillId="59" borderId="96" xfId="81" applyFont="1" applyFill="1" applyBorder="1" applyAlignment="1">
      <alignment horizontal="center"/>
      <protection/>
    </xf>
    <xf numFmtId="0" fontId="36" fillId="59" borderId="97" xfId="81" applyFont="1" applyFill="1" applyBorder="1" applyAlignment="1">
      <alignment horizontal="center"/>
      <protection/>
    </xf>
    <xf numFmtId="0" fontId="3" fillId="0" borderId="96" xfId="81" applyFont="1" applyBorder="1" applyAlignment="1">
      <alignment horizontal="center"/>
      <protection/>
    </xf>
    <xf numFmtId="0" fontId="3" fillId="0" borderId="95" xfId="81" applyFont="1" applyBorder="1" applyAlignment="1">
      <alignment horizontal="center"/>
      <protection/>
    </xf>
    <xf numFmtId="0" fontId="3" fillId="0" borderId="97" xfId="81" applyFont="1" applyBorder="1" applyAlignment="1">
      <alignment horizontal="center"/>
      <protection/>
    </xf>
    <xf numFmtId="0" fontId="3" fillId="0" borderId="98" xfId="81" applyFont="1" applyBorder="1" applyAlignment="1">
      <alignment horizontal="center"/>
      <protection/>
    </xf>
    <xf numFmtId="0" fontId="3" fillId="60" borderId="96" xfId="81" applyFont="1" applyFill="1" applyBorder="1" applyAlignment="1">
      <alignment horizontal="center"/>
      <protection/>
    </xf>
    <xf numFmtId="0" fontId="3" fillId="60" borderId="95" xfId="81" applyFont="1" applyFill="1" applyBorder="1" applyAlignment="1">
      <alignment horizontal="center"/>
      <protection/>
    </xf>
    <xf numFmtId="0" fontId="3" fillId="0" borderId="29" xfId="81" applyFont="1" applyBorder="1" applyAlignment="1">
      <alignment horizontal="center"/>
      <protection/>
    </xf>
    <xf numFmtId="0" fontId="3" fillId="0" borderId="37" xfId="81" applyFont="1" applyBorder="1" applyAlignment="1">
      <alignment horizontal="center"/>
      <protection/>
    </xf>
    <xf numFmtId="0" fontId="1" fillId="0" borderId="37" xfId="81" applyFont="1" applyBorder="1" applyAlignment="1">
      <alignment horizontal="center"/>
      <protection/>
    </xf>
    <xf numFmtId="0" fontId="36" fillId="0" borderId="0" xfId="81" applyFont="1">
      <alignment/>
      <protection/>
    </xf>
    <xf numFmtId="0" fontId="0" fillId="0" borderId="29" xfId="81" applyBorder="1">
      <alignment/>
      <protection/>
    </xf>
    <xf numFmtId="0" fontId="32" fillId="0" borderId="0" xfId="81" applyFont="1">
      <alignment/>
      <protection/>
    </xf>
    <xf numFmtId="0" fontId="38" fillId="0" borderId="0" xfId="81" applyFont="1">
      <alignment/>
      <protection/>
    </xf>
    <xf numFmtId="0" fontId="63" fillId="0" borderId="99" xfId="81" applyFont="1" applyBorder="1" applyAlignment="1">
      <alignment horizontal="right"/>
      <protection/>
    </xf>
    <xf numFmtId="0" fontId="63" fillId="0" borderId="99" xfId="81" applyFont="1" applyBorder="1">
      <alignment/>
      <protection/>
    </xf>
    <xf numFmtId="0" fontId="63" fillId="0" borderId="99" xfId="81" applyFont="1" applyBorder="1" applyAlignment="1">
      <alignment horizontal="right" wrapText="1"/>
      <protection/>
    </xf>
    <xf numFmtId="0" fontId="63" fillId="0" borderId="99" xfId="81" applyFont="1" applyBorder="1" applyAlignment="1">
      <alignment wrapText="1"/>
      <protection/>
    </xf>
    <xf numFmtId="0" fontId="63" fillId="0" borderId="100" xfId="81" applyFont="1" applyBorder="1" applyAlignment="1">
      <alignment wrapText="1"/>
      <protection/>
    </xf>
    <xf numFmtId="0" fontId="63" fillId="0" borderId="100" xfId="81" applyFont="1" applyBorder="1">
      <alignment/>
      <protection/>
    </xf>
    <xf numFmtId="0" fontId="63" fillId="0" borderId="0" xfId="81" applyFont="1" applyBorder="1" applyAlignment="1">
      <alignment horizontal="right"/>
      <protection/>
    </xf>
    <xf numFmtId="0" fontId="63" fillId="0" borderId="0" xfId="81" applyFont="1" applyBorder="1">
      <alignment/>
      <protection/>
    </xf>
    <xf numFmtId="49" fontId="18" fillId="0" borderId="32" xfId="84" applyNumberFormat="1" applyFont="1" applyFill="1" applyBorder="1" applyAlignment="1" applyProtection="1">
      <alignment horizontal="left"/>
      <protection/>
    </xf>
    <xf numFmtId="49" fontId="18" fillId="0" borderId="28" xfId="84" applyNumberFormat="1" applyFont="1" applyFill="1" applyBorder="1" applyAlignment="1" applyProtection="1">
      <alignment horizontal="left"/>
      <protection/>
    </xf>
    <xf numFmtId="0" fontId="18" fillId="0" borderId="28" xfId="84" applyNumberFormat="1" applyFont="1" applyFill="1" applyBorder="1" applyAlignment="1" applyProtection="1">
      <alignment horizontal="left"/>
      <protection/>
    </xf>
    <xf numFmtId="49" fontId="18" fillId="0" borderId="30" xfId="84" applyNumberFormat="1" applyFont="1" applyFill="1" applyBorder="1" applyAlignment="1" applyProtection="1">
      <alignment horizontal="left"/>
      <protection/>
    </xf>
    <xf numFmtId="0" fontId="18" fillId="0" borderId="26" xfId="84" applyNumberFormat="1" applyFont="1" applyFill="1" applyBorder="1" applyAlignment="1" applyProtection="1">
      <alignment horizontal="left"/>
      <protection/>
    </xf>
    <xf numFmtId="49" fontId="1" fillId="0" borderId="0" xfId="81" applyNumberFormat="1" applyFont="1" applyFill="1" applyBorder="1" applyAlignment="1" applyProtection="1">
      <alignment horizontal="left"/>
      <protection/>
    </xf>
    <xf numFmtId="49" fontId="1" fillId="0" borderId="0" xfId="84" applyNumberFormat="1" applyFont="1" applyFill="1" applyBorder="1" applyAlignment="1" applyProtection="1">
      <alignment horizontal="left"/>
      <protection/>
    </xf>
    <xf numFmtId="49" fontId="2" fillId="0" borderId="0" xfId="81" applyNumberFormat="1" applyFont="1" applyFill="1" applyBorder="1" applyAlignment="1" applyProtection="1">
      <alignment horizontal="left"/>
      <protection/>
    </xf>
    <xf numFmtId="49" fontId="20" fillId="62" borderId="0" xfId="82" applyNumberFormat="1" applyFont="1" applyFill="1" applyBorder="1" applyAlignment="1" applyProtection="1">
      <alignment horizontal="left" indent="1"/>
      <protection locked="0"/>
    </xf>
    <xf numFmtId="49" fontId="20" fillId="62" borderId="0" xfId="82" applyNumberFormat="1" applyFont="1" applyFill="1" applyBorder="1" applyAlignment="1" applyProtection="1">
      <alignment horizontal="left"/>
      <protection locked="0"/>
    </xf>
    <xf numFmtId="0" fontId="18" fillId="0" borderId="0" xfId="84" applyNumberFormat="1" applyFont="1" applyFill="1" applyBorder="1" applyAlignment="1" applyProtection="1">
      <alignment horizontal="left"/>
      <protection/>
    </xf>
    <xf numFmtId="49" fontId="0" fillId="0" borderId="38" xfId="81" applyNumberFormat="1" applyFont="1" applyFill="1" applyBorder="1" applyAlignment="1" applyProtection="1">
      <alignment horizontal="left"/>
      <protection/>
    </xf>
    <xf numFmtId="49" fontId="1" fillId="0" borderId="20" xfId="81" applyNumberFormat="1" applyFont="1" applyFill="1" applyBorder="1" applyAlignment="1" applyProtection="1">
      <alignment horizontal="left"/>
      <protection/>
    </xf>
    <xf numFmtId="49" fontId="1" fillId="0" borderId="39" xfId="81" applyNumberFormat="1" applyFont="1" applyFill="1" applyBorder="1" applyAlignment="1" applyProtection="1">
      <alignment horizontal="left"/>
      <protection/>
    </xf>
    <xf numFmtId="49" fontId="0" fillId="0" borderId="27" xfId="81" applyNumberFormat="1" applyFont="1" applyFill="1" applyBorder="1" applyAlignment="1" applyProtection="1">
      <alignment horizontal="left"/>
      <protection/>
    </xf>
    <xf numFmtId="49" fontId="0" fillId="0" borderId="0" xfId="81" applyNumberFormat="1" applyFont="1" applyFill="1" applyBorder="1" applyAlignment="1" applyProtection="1">
      <alignment horizontal="left"/>
      <protection/>
    </xf>
    <xf numFmtId="49" fontId="3" fillId="0" borderId="0" xfId="81" applyNumberFormat="1" applyFont="1" applyFill="1" applyBorder="1" applyAlignment="1" applyProtection="1">
      <alignment horizontal="left"/>
      <protection/>
    </xf>
    <xf numFmtId="49" fontId="2" fillId="0" borderId="40" xfId="81" applyNumberFormat="1" applyFont="1" applyFill="1" applyBorder="1" applyAlignment="1" applyProtection="1">
      <alignment horizontal="left"/>
      <protection/>
    </xf>
    <xf numFmtId="49" fontId="2" fillId="0" borderId="23" xfId="81" applyNumberFormat="1" applyFont="1" applyFill="1" applyBorder="1" applyAlignment="1" applyProtection="1">
      <alignment horizontal="left"/>
      <protection/>
    </xf>
    <xf numFmtId="49" fontId="2" fillId="0" borderId="41" xfId="81" applyNumberFormat="1" applyFont="1" applyFill="1" applyBorder="1" applyAlignment="1" applyProtection="1">
      <alignment horizontal="left"/>
      <protection/>
    </xf>
    <xf numFmtId="49" fontId="0" fillId="0" borderId="24" xfId="81" applyNumberFormat="1" applyFont="1" applyFill="1" applyBorder="1" applyAlignment="1" applyProtection="1">
      <alignment horizontal="left"/>
      <protection/>
    </xf>
    <xf numFmtId="49" fontId="0" fillId="0" borderId="25" xfId="81" applyNumberFormat="1" applyFont="1" applyFill="1" applyBorder="1" applyAlignment="1" applyProtection="1">
      <alignment horizontal="left"/>
      <protection/>
    </xf>
    <xf numFmtId="49" fontId="0" fillId="0" borderId="101" xfId="81" applyNumberFormat="1" applyFont="1" applyFill="1" applyBorder="1" applyAlignment="1" applyProtection="1">
      <alignment horizontal="left"/>
      <protection/>
    </xf>
    <xf numFmtId="49" fontId="0" fillId="0" borderId="26" xfId="81" applyNumberFormat="1" applyFont="1" applyFill="1" applyBorder="1" applyAlignment="1" applyProtection="1">
      <alignment horizontal="left"/>
      <protection/>
    </xf>
    <xf numFmtId="49" fontId="0" fillId="44" borderId="26" xfId="81" applyNumberFormat="1" applyFont="1" applyFill="1" applyBorder="1" applyAlignment="1" applyProtection="1">
      <alignment horizontal="left"/>
      <protection/>
    </xf>
    <xf numFmtId="49" fontId="0" fillId="0" borderId="34" xfId="81" applyNumberFormat="1" applyFill="1" applyBorder="1" applyAlignment="1" applyProtection="1">
      <alignment horizontal="center"/>
      <protection/>
    </xf>
    <xf numFmtId="49" fontId="0" fillId="0" borderId="35" xfId="81" applyNumberFormat="1" applyFont="1" applyFill="1" applyBorder="1" applyAlignment="1" applyProtection="1">
      <alignment horizontal="center"/>
      <protection/>
    </xf>
    <xf numFmtId="49" fontId="0" fillId="0" borderId="35" xfId="81" applyNumberFormat="1" applyFill="1" applyBorder="1" applyAlignment="1" applyProtection="1">
      <alignment horizontal="center"/>
      <protection/>
    </xf>
    <xf numFmtId="49" fontId="0" fillId="0" borderId="33" xfId="81" applyNumberFormat="1" applyFont="1" applyFill="1" applyBorder="1" applyAlignment="1" applyProtection="1">
      <alignment horizontal="center"/>
      <protection/>
    </xf>
    <xf numFmtId="49" fontId="0" fillId="0" borderId="30" xfId="81" applyNumberFormat="1" applyFill="1" applyBorder="1" applyAlignment="1" applyProtection="1">
      <alignment horizontal="center"/>
      <protection/>
    </xf>
    <xf numFmtId="49" fontId="0" fillId="0" borderId="42" xfId="81" applyNumberFormat="1" applyFont="1" applyFill="1" applyBorder="1" applyAlignment="1" applyProtection="1">
      <alignment horizontal="left"/>
      <protection/>
    </xf>
    <xf numFmtId="49" fontId="0" fillId="0" borderId="33" xfId="81" applyNumberFormat="1" applyFill="1" applyBorder="1" applyAlignment="1" applyProtection="1">
      <alignment horizontal="center"/>
      <protection/>
    </xf>
    <xf numFmtId="49" fontId="0" fillId="44" borderId="26" xfId="81" applyNumberFormat="1" applyFill="1" applyBorder="1" applyAlignment="1" applyProtection="1">
      <alignment horizontal="left"/>
      <protection/>
    </xf>
    <xf numFmtId="49" fontId="0" fillId="0" borderId="101" xfId="81" applyNumberFormat="1" applyFill="1" applyBorder="1" applyAlignment="1" applyProtection="1">
      <alignment horizontal="left"/>
      <protection/>
    </xf>
    <xf numFmtId="49" fontId="0" fillId="0" borderId="26" xfId="81" applyNumberFormat="1" applyFill="1" applyBorder="1" applyAlignment="1" applyProtection="1">
      <alignment horizontal="left"/>
      <protection/>
    </xf>
    <xf numFmtId="49" fontId="0" fillId="0" borderId="33" xfId="81" applyNumberFormat="1" applyFont="1" applyFill="1" applyBorder="1" applyAlignment="1" applyProtection="1">
      <alignment horizontal="left"/>
      <protection/>
    </xf>
    <xf numFmtId="49" fontId="0" fillId="0" borderId="0" xfId="81" applyNumberFormat="1" applyBorder="1">
      <alignment/>
      <protection/>
    </xf>
    <xf numFmtId="49" fontId="18" fillId="0" borderId="26" xfId="81" applyNumberFormat="1" applyFont="1" applyFill="1" applyBorder="1" applyAlignment="1" applyProtection="1">
      <alignment horizontal="left"/>
      <protection/>
    </xf>
    <xf numFmtId="49" fontId="18" fillId="0" borderId="27" xfId="81" applyNumberFormat="1" applyFont="1" applyFill="1" applyBorder="1" applyAlignment="1" applyProtection="1">
      <alignment horizontal="left"/>
      <protection/>
    </xf>
    <xf numFmtId="49" fontId="18" fillId="0" borderId="0" xfId="81" applyNumberFormat="1" applyFont="1" applyFill="1" applyBorder="1" applyAlignment="1" applyProtection="1">
      <alignment horizontal="left"/>
      <protection/>
    </xf>
    <xf numFmtId="0" fontId="0" fillId="0" borderId="29" xfId="81" applyFont="1" applyBorder="1" applyAlignment="1">
      <alignment horizontal="center"/>
      <protection/>
    </xf>
    <xf numFmtId="0" fontId="0" fillId="0" borderId="29" xfId="81" applyFont="1" applyFill="1" applyBorder="1" applyAlignment="1">
      <alignment/>
      <protection/>
    </xf>
    <xf numFmtId="0" fontId="0" fillId="0" borderId="29" xfId="81" applyFont="1" applyBorder="1" applyAlignment="1">
      <alignment/>
      <protection/>
    </xf>
    <xf numFmtId="0" fontId="0" fillId="0" borderId="0" xfId="81" applyAlignment="1">
      <alignment horizontal="center"/>
      <protection/>
    </xf>
    <xf numFmtId="49" fontId="18" fillId="0" borderId="101" xfId="81" applyNumberFormat="1" applyFont="1" applyFill="1" applyBorder="1" applyAlignment="1" applyProtection="1">
      <alignment horizontal="left"/>
      <protection/>
    </xf>
    <xf numFmtId="49" fontId="2" fillId="0" borderId="25" xfId="81" applyNumberFormat="1" applyFont="1" applyFill="1" applyBorder="1" applyAlignment="1" applyProtection="1">
      <alignment horizontal="left"/>
      <protection/>
    </xf>
    <xf numFmtId="49" fontId="2" fillId="0" borderId="24" xfId="81" applyNumberFormat="1" applyFont="1" applyFill="1" applyBorder="1" applyAlignment="1" applyProtection="1">
      <alignment horizontal="left"/>
      <protection/>
    </xf>
    <xf numFmtId="49" fontId="18" fillId="0" borderId="38" xfId="81" applyNumberFormat="1" applyFont="1" applyFill="1" applyBorder="1" applyAlignment="1" applyProtection="1">
      <alignment horizontal="left"/>
      <protection/>
    </xf>
    <xf numFmtId="49" fontId="2" fillId="0" borderId="26" xfId="81" applyNumberFormat="1" applyFont="1" applyFill="1" applyBorder="1" applyAlignment="1" applyProtection="1">
      <alignment horizontal="left"/>
      <protection/>
    </xf>
    <xf numFmtId="49" fontId="2" fillId="0" borderId="38" xfId="81" applyNumberFormat="1" applyFont="1" applyFill="1" applyBorder="1" applyAlignment="1" applyProtection="1">
      <alignment horizontal="left"/>
      <protection/>
    </xf>
    <xf numFmtId="49" fontId="0" fillId="0" borderId="26" xfId="81" applyNumberFormat="1" applyFont="1" applyFill="1" applyBorder="1" applyAlignment="1" applyProtection="1">
      <alignment horizontal="center"/>
      <protection/>
    </xf>
    <xf numFmtId="0" fontId="0" fillId="0" borderId="29" xfId="81" applyFont="1" applyBorder="1" applyAlignment="1">
      <alignment horizontal="center"/>
      <protection/>
    </xf>
    <xf numFmtId="49" fontId="18" fillId="0" borderId="35" xfId="81" applyNumberFormat="1" applyFont="1" applyFill="1" applyBorder="1" applyAlignment="1" applyProtection="1">
      <alignment horizontal="left"/>
      <protection/>
    </xf>
    <xf numFmtId="0" fontId="18" fillId="0" borderId="35" xfId="84" applyNumberFormat="1" applyFont="1" applyFill="1" applyBorder="1" applyAlignment="1" applyProtection="1">
      <alignment horizontal="left"/>
      <protection/>
    </xf>
    <xf numFmtId="49" fontId="18" fillId="0" borderId="29" xfId="81" applyNumberFormat="1" applyFont="1" applyFill="1" applyBorder="1" applyAlignment="1" applyProtection="1">
      <alignment horizontal="left"/>
      <protection/>
    </xf>
    <xf numFmtId="0" fontId="18" fillId="0" borderId="29" xfId="84" applyNumberFormat="1" applyFont="1" applyFill="1" applyBorder="1" applyAlignment="1" applyProtection="1">
      <alignment horizontal="left"/>
      <protection/>
    </xf>
    <xf numFmtId="0" fontId="39" fillId="0" borderId="29" xfId="81" applyFont="1" applyBorder="1" applyAlignment="1">
      <alignment horizontal="center"/>
      <protection/>
    </xf>
    <xf numFmtId="0" fontId="39" fillId="0" borderId="29" xfId="81" applyFont="1" applyFill="1" applyBorder="1" applyAlignment="1">
      <alignment/>
      <protection/>
    </xf>
    <xf numFmtId="0" fontId="39" fillId="0" borderId="29" xfId="81" applyFont="1" applyBorder="1" applyAlignment="1">
      <alignment/>
      <protection/>
    </xf>
    <xf numFmtId="49" fontId="18" fillId="0" borderId="28" xfId="81" applyNumberFormat="1" applyFont="1" applyFill="1" applyBorder="1" applyAlignment="1" applyProtection="1">
      <alignment horizontal="left"/>
      <protection/>
    </xf>
    <xf numFmtId="49" fontId="2" fillId="0" borderId="35" xfId="81" applyNumberFormat="1" applyFont="1" applyFill="1" applyBorder="1" applyAlignment="1" applyProtection="1">
      <alignment horizontal="left"/>
      <protection/>
    </xf>
    <xf numFmtId="49" fontId="2" fillId="0" borderId="29" xfId="81" applyNumberFormat="1" applyFont="1" applyFill="1" applyBorder="1" applyAlignment="1" applyProtection="1">
      <alignment horizontal="left"/>
      <protection/>
    </xf>
    <xf numFmtId="0" fontId="64" fillId="0" borderId="29" xfId="81" applyFont="1" applyBorder="1" applyAlignment="1">
      <alignment horizontal="center"/>
      <protection/>
    </xf>
    <xf numFmtId="0" fontId="4" fillId="52" borderId="102" xfId="81" applyFont="1" applyFill="1" applyBorder="1" applyAlignment="1" applyProtection="1">
      <alignment horizontal="center"/>
      <protection locked="0"/>
    </xf>
    <xf numFmtId="165" fontId="0" fillId="52" borderId="103" xfId="81" applyNumberFormat="1" applyFill="1" applyBorder="1" applyAlignment="1" applyProtection="1">
      <alignment horizontal="center"/>
      <protection locked="0"/>
    </xf>
    <xf numFmtId="0" fontId="0" fillId="52" borderId="104" xfId="81" applyFont="1" applyFill="1" applyBorder="1" applyAlignment="1" applyProtection="1">
      <alignment horizontal="center"/>
      <protection locked="0"/>
    </xf>
    <xf numFmtId="20" fontId="0" fillId="52" borderId="105" xfId="81" applyNumberFormat="1" applyFont="1" applyFill="1" applyBorder="1" applyAlignment="1" applyProtection="1">
      <alignment horizontal="center"/>
      <protection locked="0"/>
    </xf>
    <xf numFmtId="0" fontId="0" fillId="52" borderId="105" xfId="81" applyFont="1" applyFill="1" applyBorder="1" applyAlignment="1" applyProtection="1">
      <alignment horizontal="center"/>
      <protection locked="0"/>
    </xf>
    <xf numFmtId="166" fontId="0" fillId="0" borderId="29" xfId="81" applyNumberFormat="1" applyBorder="1" applyAlignment="1">
      <alignment horizontal="center"/>
      <protection/>
    </xf>
    <xf numFmtId="0" fontId="0" fillId="0" borderId="29" xfId="81" applyBorder="1" applyAlignment="1">
      <alignment horizontal="center"/>
      <protection/>
    </xf>
    <xf numFmtId="0" fontId="3" fillId="0" borderId="37" xfId="81" applyFont="1" applyBorder="1" applyAlignment="1">
      <alignment horizontal="center"/>
      <protection/>
    </xf>
    <xf numFmtId="0" fontId="36" fillId="59" borderId="73" xfId="81" applyFont="1" applyFill="1" applyBorder="1" applyAlignment="1">
      <alignment horizontal="center"/>
      <protection/>
    </xf>
    <xf numFmtId="0" fontId="33" fillId="61" borderId="73" xfId="81" applyFont="1" applyFill="1" applyBorder="1" applyAlignment="1">
      <alignment horizontal="center"/>
      <protection/>
    </xf>
    <xf numFmtId="0" fontId="0" fillId="56" borderId="106" xfId="81" applyFill="1" applyBorder="1" applyAlignment="1">
      <alignment horizontal="center"/>
      <protection/>
    </xf>
    <xf numFmtId="0" fontId="0" fillId="56" borderId="107" xfId="81" applyFill="1" applyBorder="1" applyAlignment="1">
      <alignment horizontal="center"/>
      <protection/>
    </xf>
    <xf numFmtId="0" fontId="3" fillId="0" borderId="60" xfId="81" applyFont="1" applyBorder="1" applyAlignment="1">
      <alignment horizontal="center"/>
      <protection/>
    </xf>
    <xf numFmtId="0" fontId="0" fillId="0" borderId="62" xfId="81" applyBorder="1" applyAlignment="1">
      <alignment horizontal="center"/>
      <protection/>
    </xf>
    <xf numFmtId="0" fontId="33" fillId="0" borderId="37" xfId="81" applyFont="1" applyBorder="1" applyAlignment="1">
      <alignment horizontal="center"/>
      <protection/>
    </xf>
  </cellXfs>
  <cellStyles count="9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Bad" xfId="63"/>
    <cellStyle name="Calculation" xfId="64"/>
    <cellStyle name="Check Cell" xfId="65"/>
    <cellStyle name="Explanatory Text" xfId="66"/>
    <cellStyle name="Good" xfId="67"/>
    <cellStyle name="Heading 1" xfId="68"/>
    <cellStyle name="Heading 2" xfId="69"/>
    <cellStyle name="Heading 3" xfId="70"/>
    <cellStyle name="Heading 4" xfId="71"/>
    <cellStyle name="Huomautus" xfId="72"/>
    <cellStyle name="Huono" xfId="73"/>
    <cellStyle name="Hyvä" xfId="74"/>
    <cellStyle name="Input" xfId="75"/>
    <cellStyle name="Laskenta" xfId="76"/>
    <cellStyle name="Linked Cell" xfId="77"/>
    <cellStyle name="Linkitetty solu" xfId="78"/>
    <cellStyle name="Neutraali" xfId="79"/>
    <cellStyle name="Neutral" xfId="80"/>
    <cellStyle name="Normaali 2" xfId="81"/>
    <cellStyle name="Normaali_LohkoKaavio_4-5_makrot" xfId="82"/>
    <cellStyle name="Normaali_LohkoKaavio_4-5_makrot 2" xfId="83"/>
    <cellStyle name="Normal 2" xfId="84"/>
    <cellStyle name="Note" xfId="85"/>
    <cellStyle name="Otsikko" xfId="86"/>
    <cellStyle name="Otsikko 1" xfId="87"/>
    <cellStyle name="Otsikko 2" xfId="88"/>
    <cellStyle name="Otsikko 3" xfId="89"/>
    <cellStyle name="Otsikko 4" xfId="90"/>
    <cellStyle name="Output" xfId="91"/>
    <cellStyle name="Comma" xfId="92"/>
    <cellStyle name="Comma [0]" xfId="93"/>
    <cellStyle name="Percent" xfId="94"/>
    <cellStyle name="Selittävä teksti" xfId="95"/>
    <cellStyle name="Summa" xfId="96"/>
    <cellStyle name="Syöttö" xfId="97"/>
    <cellStyle name="Tarkistussolu" xfId="98"/>
    <cellStyle name="Title" xfId="99"/>
    <cellStyle name="Total" xfId="100"/>
    <cellStyle name="Tulostus" xfId="101"/>
    <cellStyle name="Currency" xfId="102"/>
    <cellStyle name="Currency [0]" xfId="103"/>
    <cellStyle name="Warning Text" xfId="104"/>
    <cellStyle name="Varoitusteksti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</xdr:colOff>
      <xdr:row>0</xdr:row>
      <xdr:rowOff>19050</xdr:rowOff>
    </xdr:from>
    <xdr:to>
      <xdr:col>21</xdr:col>
      <xdr:colOff>95250</xdr:colOff>
      <xdr:row>1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050"/>
          <a:ext cx="1524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504825</xdr:colOff>
      <xdr:row>3</xdr:row>
      <xdr:rowOff>104775</xdr:rowOff>
    </xdr:from>
    <xdr:to>
      <xdr:col>31</xdr:col>
      <xdr:colOff>981075</xdr:colOff>
      <xdr:row>4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7334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9525</xdr:colOff>
      <xdr:row>21</xdr:row>
      <xdr:rowOff>76200</xdr:rowOff>
    </xdr:from>
    <xdr:to>
      <xdr:col>34</xdr:col>
      <xdr:colOff>161925</xdr:colOff>
      <xdr:row>23</xdr:row>
      <xdr:rowOff>9525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4895850"/>
          <a:ext cx="2333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P-10_kaavio_v4%20(3),%20Pingiskoululuok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ttelut"/>
    </sheetNames>
    <sheetDataSet>
      <sheetData sheetId="0">
        <row r="1">
          <cell r="E1" t="str">
            <v>Turun Poolikisat 2016</v>
          </cell>
          <cell r="K1">
            <v>42644</v>
          </cell>
        </row>
        <row r="2">
          <cell r="F2" t="str">
            <v>Turun Pyrkivä</v>
          </cell>
        </row>
        <row r="4">
          <cell r="B4" t="str">
            <v>Sammalisto Wille</v>
          </cell>
          <cell r="C4" t="str">
            <v>Por-83</v>
          </cell>
          <cell r="G4" t="str">
            <v>Homström Angelina</v>
          </cell>
          <cell r="J4" t="str">
            <v>HIK</v>
          </cell>
        </row>
        <row r="5">
          <cell r="B5" t="str">
            <v>Ervasalo Christoffer</v>
          </cell>
          <cell r="C5" t="str">
            <v>TuPy</v>
          </cell>
          <cell r="G5" t="str">
            <v>Lähti Lauri</v>
          </cell>
          <cell r="J5" t="str">
            <v>TuPy</v>
          </cell>
        </row>
        <row r="6">
          <cell r="B6" t="str">
            <v>Niukko Ilari</v>
          </cell>
          <cell r="C6" t="str">
            <v>TuPy</v>
          </cell>
          <cell r="G6" t="str">
            <v>Sorjonen Joel</v>
          </cell>
          <cell r="J6" t="str">
            <v>TuPy</v>
          </cell>
        </row>
        <row r="7">
          <cell r="B7" t="str">
            <v>Kanasuo Martti</v>
          </cell>
          <cell r="C7" t="str">
            <v>KoKa</v>
          </cell>
          <cell r="G7" t="str">
            <v>Kuuri-Riutta Konsta</v>
          </cell>
          <cell r="J7" t="str">
            <v>Por-83</v>
          </cell>
        </row>
        <row r="8">
          <cell r="B8" t="str">
            <v>Tolppanen Melinda</v>
          </cell>
          <cell r="C8" t="str">
            <v>HIK</v>
          </cell>
        </row>
        <row r="11">
          <cell r="K11">
            <v>3</v>
          </cell>
          <cell r="L11">
            <v>0</v>
          </cell>
          <cell r="N11">
            <v>24</v>
          </cell>
          <cell r="O11">
            <v>6</v>
          </cell>
        </row>
        <row r="12">
          <cell r="K12">
            <v>3</v>
          </cell>
          <cell r="L12">
            <v>0</v>
          </cell>
          <cell r="N12">
            <v>33</v>
          </cell>
          <cell r="O12">
            <v>10</v>
          </cell>
        </row>
        <row r="13">
          <cell r="K13">
            <v>0</v>
          </cell>
          <cell r="L13">
            <v>3</v>
          </cell>
          <cell r="N13">
            <v>14</v>
          </cell>
          <cell r="O13">
            <v>33</v>
          </cell>
        </row>
        <row r="14">
          <cell r="L14" t="str">
            <v/>
          </cell>
          <cell r="N14">
            <v>0</v>
          </cell>
          <cell r="O14">
            <v>0</v>
          </cell>
        </row>
        <row r="15">
          <cell r="K15">
            <v>3</v>
          </cell>
          <cell r="L15">
            <v>0</v>
          </cell>
          <cell r="N15">
            <v>33</v>
          </cell>
          <cell r="O15">
            <v>15</v>
          </cell>
        </row>
        <row r="17">
          <cell r="K17">
            <v>3</v>
          </cell>
          <cell r="L17">
            <v>0</v>
          </cell>
          <cell r="N17">
            <v>36</v>
          </cell>
          <cell r="O17">
            <v>29</v>
          </cell>
        </row>
        <row r="18">
          <cell r="K18">
            <v>3</v>
          </cell>
          <cell r="L18">
            <v>0</v>
          </cell>
          <cell r="N18">
            <v>33</v>
          </cell>
          <cell r="O18">
            <v>5</v>
          </cell>
        </row>
        <row r="19">
          <cell r="K19">
            <v>0</v>
          </cell>
          <cell r="L19">
            <v>3</v>
          </cell>
          <cell r="N19">
            <v>5</v>
          </cell>
          <cell r="O19">
            <v>33</v>
          </cell>
        </row>
        <row r="20">
          <cell r="K20">
            <v>0</v>
          </cell>
          <cell r="L20">
            <v>3</v>
          </cell>
          <cell r="N20">
            <v>22</v>
          </cell>
          <cell r="O20">
            <v>33</v>
          </cell>
        </row>
        <row r="21">
          <cell r="L21" t="str">
            <v/>
          </cell>
          <cell r="N21">
            <v>0</v>
          </cell>
          <cell r="O21">
            <v>0</v>
          </cell>
        </row>
        <row r="23">
          <cell r="K23">
            <v>3</v>
          </cell>
          <cell r="L23">
            <v>0</v>
          </cell>
          <cell r="N23">
            <v>33</v>
          </cell>
          <cell r="O23">
            <v>17</v>
          </cell>
        </row>
        <row r="24">
          <cell r="K24">
            <v>3</v>
          </cell>
          <cell r="L24">
            <v>2</v>
          </cell>
          <cell r="N24">
            <v>50</v>
          </cell>
          <cell r="O24">
            <v>43</v>
          </cell>
        </row>
        <row r="25">
          <cell r="K25">
            <v>2</v>
          </cell>
          <cell r="L25">
            <v>3</v>
          </cell>
          <cell r="N25">
            <v>48</v>
          </cell>
          <cell r="O25">
            <v>52</v>
          </cell>
        </row>
        <row r="26">
          <cell r="K26">
            <v>0</v>
          </cell>
          <cell r="L26">
            <v>3</v>
          </cell>
          <cell r="N26">
            <v>26</v>
          </cell>
          <cell r="O26">
            <v>33</v>
          </cell>
        </row>
        <row r="27">
          <cell r="L27" t="str">
            <v/>
          </cell>
          <cell r="N27">
            <v>0</v>
          </cell>
          <cell r="O27">
            <v>0</v>
          </cell>
        </row>
        <row r="29">
          <cell r="K29">
            <v>3</v>
          </cell>
          <cell r="L29">
            <v>0</v>
          </cell>
          <cell r="N29">
            <v>33</v>
          </cell>
          <cell r="O29">
            <v>15</v>
          </cell>
        </row>
        <row r="30">
          <cell r="K30">
            <v>3</v>
          </cell>
          <cell r="L30">
            <v>1</v>
          </cell>
          <cell r="N30">
            <v>42</v>
          </cell>
          <cell r="O30">
            <v>22</v>
          </cell>
        </row>
        <row r="31">
          <cell r="L31" t="str">
            <v/>
          </cell>
          <cell r="N31">
            <v>0</v>
          </cell>
          <cell r="O31">
            <v>0</v>
          </cell>
        </row>
        <row r="32">
          <cell r="K32">
            <v>0</v>
          </cell>
          <cell r="L32">
            <v>3</v>
          </cell>
          <cell r="N32">
            <v>13</v>
          </cell>
          <cell r="O32">
            <v>33</v>
          </cell>
        </row>
        <row r="33">
          <cell r="K33">
            <v>0</v>
          </cell>
          <cell r="L33">
            <v>3</v>
          </cell>
          <cell r="N33">
            <v>20</v>
          </cell>
          <cell r="O33">
            <v>33</v>
          </cell>
        </row>
        <row r="35">
          <cell r="K35">
            <v>3</v>
          </cell>
          <cell r="L35">
            <v>0</v>
          </cell>
          <cell r="N35">
            <v>35</v>
          </cell>
          <cell r="O35">
            <v>29</v>
          </cell>
        </row>
        <row r="36">
          <cell r="L36" t="str">
            <v/>
          </cell>
          <cell r="N36">
            <v>0</v>
          </cell>
          <cell r="O36">
            <v>0</v>
          </cell>
        </row>
        <row r="37">
          <cell r="K37">
            <v>0</v>
          </cell>
          <cell r="L37">
            <v>3</v>
          </cell>
          <cell r="N37">
            <v>24</v>
          </cell>
          <cell r="O37">
            <v>35</v>
          </cell>
        </row>
        <row r="38">
          <cell r="K38">
            <v>3</v>
          </cell>
          <cell r="L38">
            <v>1</v>
          </cell>
          <cell r="N38">
            <v>38</v>
          </cell>
          <cell r="O38">
            <v>27</v>
          </cell>
        </row>
        <row r="39">
          <cell r="K39">
            <v>0</v>
          </cell>
          <cell r="L39">
            <v>3</v>
          </cell>
          <cell r="N39">
            <v>22</v>
          </cell>
          <cell r="O39">
            <v>33</v>
          </cell>
        </row>
        <row r="41">
          <cell r="L41" t="str">
            <v/>
          </cell>
          <cell r="N41">
            <v>0</v>
          </cell>
          <cell r="O41">
            <v>0</v>
          </cell>
        </row>
        <row r="42">
          <cell r="K42">
            <v>3</v>
          </cell>
          <cell r="L42">
            <v>0</v>
          </cell>
          <cell r="N42">
            <v>33</v>
          </cell>
          <cell r="O42">
            <v>15</v>
          </cell>
        </row>
        <row r="43">
          <cell r="K43">
            <v>1</v>
          </cell>
          <cell r="L43">
            <v>3</v>
          </cell>
          <cell r="N43">
            <v>34</v>
          </cell>
          <cell r="O43">
            <v>38</v>
          </cell>
        </row>
        <row r="44">
          <cell r="K44">
            <v>3</v>
          </cell>
          <cell r="L44">
            <v>1</v>
          </cell>
          <cell r="N44">
            <v>34</v>
          </cell>
          <cell r="O44">
            <v>31</v>
          </cell>
        </row>
        <row r="45">
          <cell r="K45">
            <v>0</v>
          </cell>
          <cell r="L45">
            <v>3</v>
          </cell>
          <cell r="N45">
            <v>7</v>
          </cell>
          <cell r="O45">
            <v>33</v>
          </cell>
        </row>
        <row r="47">
          <cell r="K47">
            <v>3</v>
          </cell>
          <cell r="L47">
            <v>0</v>
          </cell>
          <cell r="N47">
            <v>33</v>
          </cell>
          <cell r="O47">
            <v>3</v>
          </cell>
        </row>
        <row r="48">
          <cell r="K48">
            <v>3</v>
          </cell>
          <cell r="L48">
            <v>0</v>
          </cell>
          <cell r="N48">
            <v>33</v>
          </cell>
          <cell r="O48">
            <v>9</v>
          </cell>
        </row>
        <row r="49">
          <cell r="K49">
            <v>2</v>
          </cell>
          <cell r="L49">
            <v>3</v>
          </cell>
          <cell r="N49">
            <v>41</v>
          </cell>
          <cell r="O49">
            <v>47</v>
          </cell>
        </row>
        <row r="50">
          <cell r="L50" t="str">
            <v/>
          </cell>
          <cell r="N50">
            <v>0</v>
          </cell>
          <cell r="O50">
            <v>0</v>
          </cell>
        </row>
        <row r="51">
          <cell r="K51">
            <v>0</v>
          </cell>
          <cell r="L51">
            <v>3</v>
          </cell>
          <cell r="N51">
            <v>11</v>
          </cell>
          <cell r="O51">
            <v>33</v>
          </cell>
        </row>
        <row r="53">
          <cell r="K53">
            <v>3</v>
          </cell>
          <cell r="L53">
            <v>0</v>
          </cell>
          <cell r="N53">
            <v>33</v>
          </cell>
          <cell r="O53">
            <v>10</v>
          </cell>
        </row>
        <row r="54">
          <cell r="K54">
            <v>3</v>
          </cell>
          <cell r="L54">
            <v>0</v>
          </cell>
          <cell r="N54">
            <v>33</v>
          </cell>
          <cell r="O54">
            <v>4</v>
          </cell>
        </row>
        <row r="55">
          <cell r="K55">
            <v>3</v>
          </cell>
          <cell r="L55">
            <v>1</v>
          </cell>
          <cell r="N55">
            <v>38</v>
          </cell>
          <cell r="O55">
            <v>27</v>
          </cell>
        </row>
        <row r="56">
          <cell r="L56" t="str">
            <v/>
          </cell>
          <cell r="N56">
            <v>0</v>
          </cell>
          <cell r="O56">
            <v>0</v>
          </cell>
        </row>
        <row r="57">
          <cell r="K57">
            <v>0</v>
          </cell>
          <cell r="L57">
            <v>3</v>
          </cell>
          <cell r="N57">
            <v>14</v>
          </cell>
          <cell r="O57">
            <v>33</v>
          </cell>
        </row>
        <row r="59">
          <cell r="K59">
            <v>3</v>
          </cell>
          <cell r="L59">
            <v>2</v>
          </cell>
          <cell r="N59">
            <v>48</v>
          </cell>
          <cell r="O59">
            <v>46</v>
          </cell>
        </row>
        <row r="60">
          <cell r="K60">
            <v>1</v>
          </cell>
          <cell r="L60">
            <v>3</v>
          </cell>
          <cell r="N60">
            <v>34</v>
          </cell>
          <cell r="O60">
            <v>41</v>
          </cell>
        </row>
        <row r="61">
          <cell r="K61">
            <v>3</v>
          </cell>
          <cell r="L61">
            <v>2</v>
          </cell>
          <cell r="N61">
            <v>51</v>
          </cell>
          <cell r="O61">
            <v>47</v>
          </cell>
        </row>
        <row r="62">
          <cell r="K62">
            <v>3</v>
          </cell>
          <cell r="L62">
            <v>0</v>
          </cell>
          <cell r="N62">
            <v>36</v>
          </cell>
          <cell r="O62">
            <v>25</v>
          </cell>
        </row>
        <row r="63">
          <cell r="L63" t="str">
            <v/>
          </cell>
          <cell r="N63">
            <v>0</v>
          </cell>
          <cell r="O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9"/>
  <sheetViews>
    <sheetView tabSelected="1" zoomScalePageLayoutView="0" workbookViewId="0" topLeftCell="A1">
      <selection activeCell="C15" sqref="C15"/>
    </sheetView>
  </sheetViews>
  <sheetFormatPr defaultColWidth="11.57421875" defaultRowHeight="12.75"/>
  <cols>
    <col min="1" max="1" width="5.140625" style="54" customWidth="1"/>
    <col min="2" max="2" width="6.140625" style="54" customWidth="1"/>
    <col min="3" max="3" width="24.57421875" style="54" customWidth="1"/>
    <col min="4" max="4" width="12.28125" style="54" customWidth="1"/>
    <col min="5" max="5" width="7.57421875" style="54" customWidth="1"/>
    <col min="6" max="6" width="9.7109375" style="54" customWidth="1"/>
    <col min="7" max="7" width="9.140625" style="54" customWidth="1"/>
    <col min="8" max="8" width="8.140625" style="54" customWidth="1"/>
    <col min="9" max="10" width="8.28125" style="54" customWidth="1"/>
    <col min="11" max="16384" width="11.57421875" style="54" customWidth="1"/>
  </cols>
  <sheetData>
    <row r="1" ht="13.5" thickBot="1"/>
    <row r="2" spans="1:10" ht="17.25">
      <c r="A2" s="229"/>
      <c r="B2" s="48" t="s">
        <v>103</v>
      </c>
      <c r="C2" s="49"/>
      <c r="D2" s="49" t="s">
        <v>161</v>
      </c>
      <c r="E2" s="231"/>
      <c r="F2" s="232"/>
      <c r="G2" s="233"/>
      <c r="H2" s="233"/>
      <c r="I2" s="225"/>
      <c r="J2" s="225"/>
    </row>
    <row r="3" spans="1:10" ht="15">
      <c r="A3" s="229"/>
      <c r="B3" s="55" t="s">
        <v>104</v>
      </c>
      <c r="C3" s="53"/>
      <c r="D3" s="53" t="s">
        <v>7</v>
      </c>
      <c r="E3" s="235"/>
      <c r="F3" s="232"/>
      <c r="G3" s="233"/>
      <c r="H3" s="233"/>
      <c r="I3" s="225"/>
      <c r="J3" s="225"/>
    </row>
    <row r="4" spans="1:10" ht="15" thickBot="1">
      <c r="A4" s="229"/>
      <c r="B4" s="57" t="s">
        <v>105</v>
      </c>
      <c r="C4" s="58" t="s">
        <v>275</v>
      </c>
      <c r="D4" s="58" t="s">
        <v>367</v>
      </c>
      <c r="E4" s="237"/>
      <c r="F4" s="232"/>
      <c r="G4" s="233"/>
      <c r="H4" s="233"/>
      <c r="I4" s="225"/>
      <c r="J4" s="225"/>
    </row>
    <row r="5" spans="1:10" ht="15">
      <c r="A5" s="238"/>
      <c r="B5" s="239"/>
      <c r="C5" s="239"/>
      <c r="D5" s="239"/>
      <c r="E5" s="239"/>
      <c r="F5" s="238"/>
      <c r="G5" s="238"/>
      <c r="H5" s="238"/>
      <c r="I5" s="225"/>
      <c r="J5" s="225"/>
    </row>
    <row r="6" spans="1:10" ht="13.5">
      <c r="A6" s="255"/>
      <c r="B6" s="255" t="s">
        <v>3</v>
      </c>
      <c r="C6" s="255" t="s">
        <v>106</v>
      </c>
      <c r="D6" s="255" t="s">
        <v>5</v>
      </c>
      <c r="E6" s="255" t="s">
        <v>107</v>
      </c>
      <c r="F6" s="255" t="s">
        <v>108</v>
      </c>
      <c r="G6" s="255" t="s">
        <v>109</v>
      </c>
      <c r="H6" s="255" t="s">
        <v>110</v>
      </c>
      <c r="I6" s="256"/>
      <c r="J6" s="257"/>
    </row>
    <row r="7" spans="1:10" ht="13.5">
      <c r="A7" s="255" t="s">
        <v>282</v>
      </c>
      <c r="B7" s="258">
        <v>2116</v>
      </c>
      <c r="C7" s="259" t="s">
        <v>83</v>
      </c>
      <c r="D7" s="260" t="s">
        <v>84</v>
      </c>
      <c r="E7" s="258">
        <v>5</v>
      </c>
      <c r="F7" s="280"/>
      <c r="G7" s="255"/>
      <c r="H7" s="255" t="s">
        <v>282</v>
      </c>
      <c r="I7" s="256"/>
      <c r="J7" s="257"/>
    </row>
    <row r="8" spans="1:10" ht="13.5">
      <c r="A8" s="255" t="s">
        <v>285</v>
      </c>
      <c r="B8" s="258">
        <v>1922</v>
      </c>
      <c r="C8" s="259" t="s">
        <v>86</v>
      </c>
      <c r="D8" s="260" t="s">
        <v>31</v>
      </c>
      <c r="E8" s="258">
        <v>3</v>
      </c>
      <c r="F8" s="280"/>
      <c r="G8" s="255"/>
      <c r="H8" s="255" t="s">
        <v>278</v>
      </c>
      <c r="I8" s="256"/>
      <c r="J8" s="257"/>
    </row>
    <row r="9" spans="1:10" ht="13.5">
      <c r="A9" s="255" t="s">
        <v>278</v>
      </c>
      <c r="B9" s="258">
        <v>1875</v>
      </c>
      <c r="C9" s="259" t="s">
        <v>85</v>
      </c>
      <c r="D9" s="260" t="s">
        <v>40</v>
      </c>
      <c r="E9" s="258">
        <v>3</v>
      </c>
      <c r="F9" s="280"/>
      <c r="G9" s="255"/>
      <c r="H9" s="255" t="s">
        <v>285</v>
      </c>
      <c r="I9" s="256"/>
      <c r="J9" s="257"/>
    </row>
    <row r="10" spans="1:10" ht="13.5">
      <c r="A10" s="255" t="s">
        <v>279</v>
      </c>
      <c r="B10" s="258">
        <v>1834</v>
      </c>
      <c r="C10" s="259" t="s">
        <v>88</v>
      </c>
      <c r="D10" s="260" t="s">
        <v>36</v>
      </c>
      <c r="E10" s="258">
        <v>1</v>
      </c>
      <c r="F10" s="280"/>
      <c r="G10" s="255"/>
      <c r="H10" s="255" t="s">
        <v>281</v>
      </c>
      <c r="I10" s="256"/>
      <c r="J10" s="257"/>
    </row>
    <row r="11" spans="1:10" ht="13.5">
      <c r="A11" s="255" t="s">
        <v>281</v>
      </c>
      <c r="B11" s="258">
        <v>1819</v>
      </c>
      <c r="C11" s="259" t="s">
        <v>87</v>
      </c>
      <c r="D11" s="260" t="s">
        <v>58</v>
      </c>
      <c r="E11" s="258">
        <v>2</v>
      </c>
      <c r="F11" s="280"/>
      <c r="G11" s="255"/>
      <c r="H11" s="255" t="s">
        <v>279</v>
      </c>
      <c r="I11" s="256"/>
      <c r="J11" s="257"/>
    </row>
    <row r="12" spans="1:10" ht="13.5">
      <c r="A12" s="255" t="s">
        <v>287</v>
      </c>
      <c r="B12" s="258">
        <v>1684</v>
      </c>
      <c r="C12" s="259" t="s">
        <v>89</v>
      </c>
      <c r="D12" s="260" t="s">
        <v>58</v>
      </c>
      <c r="E12" s="258">
        <v>1</v>
      </c>
      <c r="F12" s="280"/>
      <c r="G12" s="255"/>
      <c r="H12" s="255" t="s">
        <v>287</v>
      </c>
      <c r="I12" s="256"/>
      <c r="J12" s="257"/>
    </row>
    <row r="13" spans="1:10" ht="15">
      <c r="A13" s="262"/>
      <c r="B13" s="262"/>
      <c r="C13" s="263"/>
      <c r="D13" s="263"/>
      <c r="E13" s="263"/>
      <c r="F13" s="263"/>
      <c r="G13" s="263"/>
      <c r="H13" s="263"/>
      <c r="I13" s="264"/>
      <c r="J13" s="264"/>
    </row>
    <row r="14" spans="1:10" ht="13.5">
      <c r="A14" s="257"/>
      <c r="B14" s="265"/>
      <c r="C14" s="255"/>
      <c r="D14" s="255" t="s">
        <v>111</v>
      </c>
      <c r="E14" s="255" t="s">
        <v>112</v>
      </c>
      <c r="F14" s="255" t="s">
        <v>113</v>
      </c>
      <c r="G14" s="255" t="s">
        <v>114</v>
      </c>
      <c r="H14" s="255" t="s">
        <v>115</v>
      </c>
      <c r="I14" s="255" t="s">
        <v>116</v>
      </c>
      <c r="J14" s="255" t="s">
        <v>117</v>
      </c>
    </row>
    <row r="15" spans="1:10" ht="15">
      <c r="A15" s="257"/>
      <c r="B15" s="265"/>
      <c r="C15" s="266" t="s">
        <v>118</v>
      </c>
      <c r="D15" s="255" t="s">
        <v>148</v>
      </c>
      <c r="E15" s="255" t="s">
        <v>162</v>
      </c>
      <c r="F15" s="255" t="s">
        <v>155</v>
      </c>
      <c r="G15" s="255"/>
      <c r="H15" s="255"/>
      <c r="I15" s="255" t="s">
        <v>291</v>
      </c>
      <c r="J15" s="222">
        <v>3</v>
      </c>
    </row>
    <row r="16" spans="1:10" ht="15">
      <c r="A16" s="257"/>
      <c r="B16" s="265"/>
      <c r="C16" s="266" t="s">
        <v>135</v>
      </c>
      <c r="D16" s="255" t="s">
        <v>151</v>
      </c>
      <c r="E16" s="255" t="s">
        <v>157</v>
      </c>
      <c r="F16" s="255" t="s">
        <v>155</v>
      </c>
      <c r="G16" s="255"/>
      <c r="H16" s="255"/>
      <c r="I16" s="255" t="s">
        <v>291</v>
      </c>
      <c r="J16" s="222">
        <v>6</v>
      </c>
    </row>
    <row r="17" spans="1:10" ht="15">
      <c r="A17" s="257"/>
      <c r="B17" s="265"/>
      <c r="C17" s="266" t="s">
        <v>132</v>
      </c>
      <c r="D17" s="255" t="s">
        <v>163</v>
      </c>
      <c r="E17" s="255" t="s">
        <v>151</v>
      </c>
      <c r="F17" s="255" t="s">
        <v>150</v>
      </c>
      <c r="G17" s="255" t="s">
        <v>154</v>
      </c>
      <c r="H17" s="255" t="s">
        <v>147</v>
      </c>
      <c r="I17" s="255" t="s">
        <v>294</v>
      </c>
      <c r="J17" s="222">
        <v>2</v>
      </c>
    </row>
    <row r="18" spans="1:10" ht="15">
      <c r="A18" s="257"/>
      <c r="B18" s="265"/>
      <c r="C18" s="266" t="s">
        <v>138</v>
      </c>
      <c r="D18" s="255" t="s">
        <v>162</v>
      </c>
      <c r="E18" s="255" t="s">
        <v>147</v>
      </c>
      <c r="F18" s="255" t="s">
        <v>153</v>
      </c>
      <c r="G18" s="255" t="s">
        <v>152</v>
      </c>
      <c r="H18" s="255" t="s">
        <v>148</v>
      </c>
      <c r="I18" s="255" t="s">
        <v>294</v>
      </c>
      <c r="J18" s="222">
        <v>5</v>
      </c>
    </row>
    <row r="19" spans="1:10" ht="15">
      <c r="A19" s="257"/>
      <c r="B19" s="265"/>
      <c r="C19" s="266" t="s">
        <v>119</v>
      </c>
      <c r="D19" s="255" t="s">
        <v>157</v>
      </c>
      <c r="E19" s="255" t="s">
        <v>148</v>
      </c>
      <c r="F19" s="255" t="s">
        <v>148</v>
      </c>
      <c r="G19" s="255"/>
      <c r="H19" s="255"/>
      <c r="I19" s="255" t="s">
        <v>291</v>
      </c>
      <c r="J19" s="222">
        <v>1</v>
      </c>
    </row>
    <row r="20" spans="1:10" ht="15">
      <c r="A20" s="257"/>
      <c r="B20" s="265"/>
      <c r="C20" s="266" t="s">
        <v>126</v>
      </c>
      <c r="D20" s="255" t="s">
        <v>151</v>
      </c>
      <c r="E20" s="255" t="s">
        <v>154</v>
      </c>
      <c r="F20" s="255" t="s">
        <v>154</v>
      </c>
      <c r="G20" s="255" t="s">
        <v>173</v>
      </c>
      <c r="H20" s="255"/>
      <c r="I20" s="255" t="s">
        <v>134</v>
      </c>
      <c r="J20" s="222">
        <v>4</v>
      </c>
    </row>
    <row r="21" spans="1:10" ht="15">
      <c r="A21" s="257"/>
      <c r="B21" s="265"/>
      <c r="C21" s="266" t="s">
        <v>134</v>
      </c>
      <c r="D21" s="255" t="s">
        <v>148</v>
      </c>
      <c r="E21" s="255" t="s">
        <v>158</v>
      </c>
      <c r="F21" s="255" t="s">
        <v>157</v>
      </c>
      <c r="G21" s="255"/>
      <c r="H21" s="255"/>
      <c r="I21" s="255" t="s">
        <v>291</v>
      </c>
      <c r="J21" s="222">
        <v>6</v>
      </c>
    </row>
    <row r="22" spans="1:10" ht="15">
      <c r="A22" s="257"/>
      <c r="B22" s="265"/>
      <c r="C22" s="266" t="s">
        <v>123</v>
      </c>
      <c r="D22" s="255" t="s">
        <v>147</v>
      </c>
      <c r="E22" s="255" t="s">
        <v>147</v>
      </c>
      <c r="F22" s="255" t="s">
        <v>148</v>
      </c>
      <c r="G22" s="255"/>
      <c r="H22" s="255"/>
      <c r="I22" s="255" t="s">
        <v>291</v>
      </c>
      <c r="J22" s="222">
        <v>4</v>
      </c>
    </row>
    <row r="23" spans="1:10" ht="15">
      <c r="A23" s="257"/>
      <c r="B23" s="265"/>
      <c r="C23" s="266" t="s">
        <v>129</v>
      </c>
      <c r="D23" s="255" t="s">
        <v>148</v>
      </c>
      <c r="E23" s="255" t="s">
        <v>172</v>
      </c>
      <c r="F23" s="255" t="s">
        <v>149</v>
      </c>
      <c r="G23" s="255" t="s">
        <v>157</v>
      </c>
      <c r="H23" s="255" t="s">
        <v>164</v>
      </c>
      <c r="I23" s="255" t="s">
        <v>294</v>
      </c>
      <c r="J23" s="222">
        <v>1</v>
      </c>
    </row>
    <row r="24" spans="1:10" ht="15">
      <c r="A24" s="257"/>
      <c r="B24" s="265"/>
      <c r="C24" s="266" t="s">
        <v>139</v>
      </c>
      <c r="D24" s="255" t="s">
        <v>163</v>
      </c>
      <c r="E24" s="255" t="s">
        <v>158</v>
      </c>
      <c r="F24" s="255" t="s">
        <v>150</v>
      </c>
      <c r="G24" s="255" t="s">
        <v>361</v>
      </c>
      <c r="H24" s="255" t="s">
        <v>174</v>
      </c>
      <c r="I24" s="255" t="s">
        <v>139</v>
      </c>
      <c r="J24" s="222">
        <v>5</v>
      </c>
    </row>
    <row r="25" spans="1:10" ht="15">
      <c r="A25" s="225"/>
      <c r="B25" s="267"/>
      <c r="C25" s="266" t="s">
        <v>122</v>
      </c>
      <c r="D25" s="266" t="s">
        <v>158</v>
      </c>
      <c r="E25" s="266" t="s">
        <v>150</v>
      </c>
      <c r="F25" s="266" t="s">
        <v>148</v>
      </c>
      <c r="G25" s="266"/>
      <c r="H25" s="266"/>
      <c r="I25" s="266" t="s">
        <v>291</v>
      </c>
      <c r="J25" s="222">
        <v>2</v>
      </c>
    </row>
    <row r="26" spans="1:10" ht="15">
      <c r="A26" s="225"/>
      <c r="B26" s="267"/>
      <c r="C26" s="266" t="s">
        <v>133</v>
      </c>
      <c r="D26" s="266" t="s">
        <v>147</v>
      </c>
      <c r="E26" s="266" t="s">
        <v>174</v>
      </c>
      <c r="F26" s="266" t="s">
        <v>154</v>
      </c>
      <c r="G26" s="266" t="s">
        <v>173</v>
      </c>
      <c r="H26" s="266"/>
      <c r="I26" s="266" t="s">
        <v>134</v>
      </c>
      <c r="J26" s="222">
        <v>3</v>
      </c>
    </row>
    <row r="27" spans="1:10" ht="15">
      <c r="A27" s="225"/>
      <c r="B27" s="267"/>
      <c r="C27" s="266" t="s">
        <v>142</v>
      </c>
      <c r="D27" s="266" t="s">
        <v>151</v>
      </c>
      <c r="E27" s="266" t="s">
        <v>155</v>
      </c>
      <c r="F27" s="266" t="s">
        <v>174</v>
      </c>
      <c r="G27" s="266" t="s">
        <v>154</v>
      </c>
      <c r="H27" s="266" t="s">
        <v>150</v>
      </c>
      <c r="I27" s="266" t="s">
        <v>294</v>
      </c>
      <c r="J27" s="222">
        <v>5</v>
      </c>
    </row>
    <row r="28" spans="1:10" ht="15">
      <c r="A28" s="225"/>
      <c r="B28" s="267"/>
      <c r="C28" s="266" t="s">
        <v>143</v>
      </c>
      <c r="D28" s="266" t="s">
        <v>164</v>
      </c>
      <c r="E28" s="266" t="s">
        <v>164</v>
      </c>
      <c r="F28" s="266" t="s">
        <v>150</v>
      </c>
      <c r="G28" s="266"/>
      <c r="H28" s="266"/>
      <c r="I28" s="266" t="s">
        <v>291</v>
      </c>
      <c r="J28" s="222">
        <v>6</v>
      </c>
    </row>
    <row r="29" spans="1:10" ht="15">
      <c r="A29" s="225"/>
      <c r="B29" s="267"/>
      <c r="C29" s="266" t="s">
        <v>144</v>
      </c>
      <c r="D29" s="266" t="s">
        <v>148</v>
      </c>
      <c r="E29" s="266" t="s">
        <v>165</v>
      </c>
      <c r="F29" s="266" t="s">
        <v>151</v>
      </c>
      <c r="G29" s="266" t="s">
        <v>174</v>
      </c>
      <c r="H29" s="266" t="s">
        <v>173</v>
      </c>
      <c r="I29" s="266" t="s">
        <v>139</v>
      </c>
      <c r="J29" s="222">
        <v>4</v>
      </c>
    </row>
    <row r="30" spans="1:10" ht="15">
      <c r="A30" s="225"/>
      <c r="B30" s="225"/>
      <c r="C30" s="225"/>
      <c r="D30" s="225"/>
      <c r="E30" s="225"/>
      <c r="F30" s="225"/>
      <c r="G30" s="225"/>
      <c r="H30" s="225"/>
      <c r="I30" s="225"/>
      <c r="J30" s="228"/>
    </row>
    <row r="31" spans="1:10" ht="15">
      <c r="A31" s="225"/>
      <c r="B31" s="225"/>
      <c r="C31" s="225"/>
      <c r="D31" s="225"/>
      <c r="E31" s="225"/>
      <c r="F31" s="225"/>
      <c r="G31" s="225"/>
      <c r="H31" s="225"/>
      <c r="I31" s="225"/>
      <c r="J31" s="228"/>
    </row>
    <row r="32" spans="1:10" ht="15">
      <c r="A32" s="225"/>
      <c r="B32" s="225"/>
      <c r="C32" s="225"/>
      <c r="D32" s="225"/>
      <c r="E32" s="225"/>
      <c r="F32" s="225"/>
      <c r="G32" s="225"/>
      <c r="H32" s="225"/>
      <c r="I32" s="225"/>
      <c r="J32" s="228"/>
    </row>
    <row r="33" spans="1:10" ht="15">
      <c r="A33" s="225"/>
      <c r="B33" s="225"/>
      <c r="C33" s="225"/>
      <c r="D33" s="225"/>
      <c r="E33" s="225"/>
      <c r="F33" s="225"/>
      <c r="G33" s="225"/>
      <c r="H33" s="225"/>
      <c r="I33" s="225"/>
      <c r="J33" s="228"/>
    </row>
    <row r="34" spans="1:10" ht="15">
      <c r="A34" s="225"/>
      <c r="B34" s="225"/>
      <c r="C34" s="225"/>
      <c r="D34" s="225"/>
      <c r="E34" s="225"/>
      <c r="F34" s="225"/>
      <c r="G34" s="225"/>
      <c r="H34" s="225"/>
      <c r="I34" s="225"/>
      <c r="J34" s="228"/>
    </row>
    <row r="35" spans="1:10" ht="15">
      <c r="A35" s="225"/>
      <c r="B35" s="225"/>
      <c r="C35" s="225"/>
      <c r="D35" s="225"/>
      <c r="E35" s="225"/>
      <c r="F35" s="225"/>
      <c r="G35" s="225"/>
      <c r="H35" s="225"/>
      <c r="I35" s="225"/>
      <c r="J35" s="228"/>
    </row>
    <row r="36" spans="1:10" ht="15">
      <c r="A36" s="225"/>
      <c r="B36" s="225"/>
      <c r="C36" s="225"/>
      <c r="D36" s="225"/>
      <c r="E36" s="225"/>
      <c r="F36" s="225"/>
      <c r="G36" s="225"/>
      <c r="H36" s="225"/>
      <c r="I36" s="225"/>
      <c r="J36" s="228"/>
    </row>
    <row r="37" spans="1:10" ht="15">
      <c r="A37" s="225"/>
      <c r="B37" s="225"/>
      <c r="C37" s="225"/>
      <c r="D37" s="225"/>
      <c r="E37" s="225"/>
      <c r="F37" s="225"/>
      <c r="G37" s="225"/>
      <c r="H37" s="225"/>
      <c r="I37" s="225"/>
      <c r="J37" s="228"/>
    </row>
    <row r="38" ht="13.5" thickBot="1"/>
    <row r="39" spans="1:10" ht="17.25">
      <c r="A39" s="229"/>
      <c r="B39" s="48" t="s">
        <v>103</v>
      </c>
      <c r="C39" s="49"/>
      <c r="D39" s="49" t="s">
        <v>161</v>
      </c>
      <c r="E39" s="231"/>
      <c r="F39" s="232"/>
      <c r="G39" s="233"/>
      <c r="H39" s="233"/>
      <c r="I39" s="225"/>
      <c r="J39" s="225"/>
    </row>
    <row r="40" spans="1:10" ht="15">
      <c r="A40" s="229"/>
      <c r="B40" s="55" t="s">
        <v>104</v>
      </c>
      <c r="C40" s="53"/>
      <c r="D40" s="53" t="s">
        <v>7</v>
      </c>
      <c r="E40" s="235"/>
      <c r="F40" s="232"/>
      <c r="G40" s="233"/>
      <c r="H40" s="233"/>
      <c r="I40" s="225"/>
      <c r="J40" s="225"/>
    </row>
    <row r="41" spans="1:10" ht="15" thickBot="1">
      <c r="A41" s="229"/>
      <c r="B41" s="57" t="s">
        <v>105</v>
      </c>
      <c r="C41" s="58" t="s">
        <v>275</v>
      </c>
      <c r="D41" s="58" t="s">
        <v>367</v>
      </c>
      <c r="E41" s="237"/>
      <c r="F41" s="232"/>
      <c r="G41" s="233"/>
      <c r="H41" s="233"/>
      <c r="I41" s="225"/>
      <c r="J41" s="225"/>
    </row>
    <row r="42" spans="1:10" ht="15">
      <c r="A42" s="238"/>
      <c r="B42" s="239"/>
      <c r="C42" s="239"/>
      <c r="D42" s="239"/>
      <c r="E42" s="239"/>
      <c r="F42" s="238"/>
      <c r="G42" s="238"/>
      <c r="H42" s="238"/>
      <c r="I42" s="225"/>
      <c r="J42" s="225"/>
    </row>
    <row r="43" spans="1:10" ht="13.5">
      <c r="A43" s="255"/>
      <c r="B43" s="255" t="s">
        <v>3</v>
      </c>
      <c r="C43" s="255" t="s">
        <v>146</v>
      </c>
      <c r="D43" s="255" t="s">
        <v>5</v>
      </c>
      <c r="E43" s="270" t="s">
        <v>107</v>
      </c>
      <c r="F43" s="255" t="s">
        <v>108</v>
      </c>
      <c r="G43" s="255" t="s">
        <v>109</v>
      </c>
      <c r="H43" s="255" t="s">
        <v>110</v>
      </c>
      <c r="I43" s="256"/>
      <c r="J43" s="257"/>
    </row>
    <row r="44" spans="1:10" ht="13.5">
      <c r="A44" s="255" t="s">
        <v>282</v>
      </c>
      <c r="B44" s="258">
        <v>2021</v>
      </c>
      <c r="C44" s="259" t="s">
        <v>90</v>
      </c>
      <c r="D44" s="260" t="s">
        <v>29</v>
      </c>
      <c r="E44" s="207">
        <v>5</v>
      </c>
      <c r="F44" s="277"/>
      <c r="G44" s="255"/>
      <c r="H44" s="255" t="s">
        <v>282</v>
      </c>
      <c r="I44" s="256"/>
      <c r="J44" s="257"/>
    </row>
    <row r="45" spans="1:10" ht="13.5">
      <c r="A45" s="255" t="s">
        <v>285</v>
      </c>
      <c r="B45" s="258">
        <v>1952</v>
      </c>
      <c r="C45" s="259" t="s">
        <v>91</v>
      </c>
      <c r="D45" s="260" t="s">
        <v>84</v>
      </c>
      <c r="E45" s="207">
        <v>4</v>
      </c>
      <c r="F45" s="277"/>
      <c r="G45" s="255"/>
      <c r="H45" s="255" t="s">
        <v>285</v>
      </c>
      <c r="I45" s="256"/>
      <c r="J45" s="257"/>
    </row>
    <row r="46" spans="1:10" ht="13.5">
      <c r="A46" s="255" t="s">
        <v>278</v>
      </c>
      <c r="B46" s="258">
        <v>1870</v>
      </c>
      <c r="C46" s="259" t="s">
        <v>94</v>
      </c>
      <c r="D46" s="260" t="s">
        <v>40</v>
      </c>
      <c r="E46" s="207">
        <v>2</v>
      </c>
      <c r="F46" s="277"/>
      <c r="G46" s="255"/>
      <c r="H46" s="255" t="s">
        <v>279</v>
      </c>
      <c r="I46" s="256"/>
      <c r="J46" s="257"/>
    </row>
    <row r="47" spans="1:10" ht="13.5">
      <c r="A47" s="255" t="s">
        <v>279</v>
      </c>
      <c r="B47" s="258">
        <v>1820</v>
      </c>
      <c r="C47" s="259" t="s">
        <v>95</v>
      </c>
      <c r="D47" s="260" t="s">
        <v>40</v>
      </c>
      <c r="E47" s="207">
        <v>1</v>
      </c>
      <c r="F47" s="277"/>
      <c r="G47" s="255"/>
      <c r="H47" s="255" t="s">
        <v>281</v>
      </c>
      <c r="I47" s="256"/>
      <c r="J47" s="257"/>
    </row>
    <row r="48" spans="1:10" ht="13.5">
      <c r="A48" s="255" t="s">
        <v>281</v>
      </c>
      <c r="B48" s="258">
        <v>1771</v>
      </c>
      <c r="C48" s="259" t="s">
        <v>92</v>
      </c>
      <c r="D48" s="260" t="s">
        <v>93</v>
      </c>
      <c r="E48" s="207">
        <v>3</v>
      </c>
      <c r="F48" s="277"/>
      <c r="G48" s="255"/>
      <c r="H48" s="255" t="s">
        <v>278</v>
      </c>
      <c r="I48" s="256"/>
      <c r="J48" s="257"/>
    </row>
    <row r="49" spans="1:10" ht="13.5">
      <c r="A49" s="255" t="s">
        <v>287</v>
      </c>
      <c r="B49" s="258">
        <v>1713</v>
      </c>
      <c r="C49" s="259" t="s">
        <v>96</v>
      </c>
      <c r="D49" s="260" t="s">
        <v>58</v>
      </c>
      <c r="E49" s="207">
        <v>0</v>
      </c>
      <c r="F49" s="277"/>
      <c r="G49" s="255"/>
      <c r="H49" s="255" t="s">
        <v>287</v>
      </c>
      <c r="I49" s="256"/>
      <c r="J49" s="257"/>
    </row>
    <row r="50" spans="1:10" ht="15">
      <c r="A50" s="262"/>
      <c r="B50" s="262"/>
      <c r="C50" s="263"/>
      <c r="D50" s="263"/>
      <c r="E50" s="264"/>
      <c r="F50" s="263"/>
      <c r="G50" s="263"/>
      <c r="H50" s="263"/>
      <c r="I50" s="264"/>
      <c r="J50" s="264"/>
    </row>
    <row r="51" spans="1:10" ht="13.5">
      <c r="A51" s="257"/>
      <c r="B51" s="265"/>
      <c r="C51" s="255"/>
      <c r="D51" s="255" t="s">
        <v>111</v>
      </c>
      <c r="E51" s="255" t="s">
        <v>112</v>
      </c>
      <c r="F51" s="255" t="s">
        <v>113</v>
      </c>
      <c r="G51" s="255" t="s">
        <v>114</v>
      </c>
      <c r="H51" s="255" t="s">
        <v>115</v>
      </c>
      <c r="I51" s="255" t="s">
        <v>116</v>
      </c>
      <c r="J51" s="255" t="s">
        <v>117</v>
      </c>
    </row>
    <row r="52" spans="1:10" ht="15">
      <c r="A52" s="257"/>
      <c r="B52" s="265"/>
      <c r="C52" s="266" t="s">
        <v>118</v>
      </c>
      <c r="D52" s="255" t="s">
        <v>151</v>
      </c>
      <c r="E52" s="255" t="s">
        <v>177</v>
      </c>
      <c r="F52" s="255" t="s">
        <v>151</v>
      </c>
      <c r="G52" s="255"/>
      <c r="H52" s="255"/>
      <c r="I52" s="255" t="s">
        <v>291</v>
      </c>
      <c r="J52" s="222">
        <v>3</v>
      </c>
    </row>
    <row r="53" spans="1:10" ht="15">
      <c r="A53" s="257"/>
      <c r="B53" s="265"/>
      <c r="C53" s="266" t="s">
        <v>135</v>
      </c>
      <c r="D53" s="255" t="s">
        <v>148</v>
      </c>
      <c r="E53" s="255" t="s">
        <v>155</v>
      </c>
      <c r="F53" s="255" t="s">
        <v>148</v>
      </c>
      <c r="G53" s="255"/>
      <c r="H53" s="255"/>
      <c r="I53" s="255" t="s">
        <v>291</v>
      </c>
      <c r="J53" s="222">
        <v>6</v>
      </c>
    </row>
    <row r="54" spans="1:10" ht="15">
      <c r="A54" s="257"/>
      <c r="B54" s="265"/>
      <c r="C54" s="266" t="s">
        <v>132</v>
      </c>
      <c r="D54" s="255" t="s">
        <v>155</v>
      </c>
      <c r="E54" s="255" t="s">
        <v>150</v>
      </c>
      <c r="F54" s="255" t="s">
        <v>155</v>
      </c>
      <c r="G54" s="255"/>
      <c r="H54" s="255"/>
      <c r="I54" s="255" t="s">
        <v>291</v>
      </c>
      <c r="J54" s="222">
        <v>2</v>
      </c>
    </row>
    <row r="55" spans="1:10" ht="15">
      <c r="A55" s="257"/>
      <c r="B55" s="265"/>
      <c r="C55" s="266" t="s">
        <v>138</v>
      </c>
      <c r="D55" s="255" t="s">
        <v>150</v>
      </c>
      <c r="E55" s="255" t="s">
        <v>151</v>
      </c>
      <c r="F55" s="255" t="s">
        <v>154</v>
      </c>
      <c r="G55" s="255" t="s">
        <v>147</v>
      </c>
      <c r="H55" s="255"/>
      <c r="I55" s="255" t="s">
        <v>292</v>
      </c>
      <c r="J55" s="222">
        <v>5</v>
      </c>
    </row>
    <row r="56" spans="1:10" ht="15">
      <c r="A56" s="257"/>
      <c r="B56" s="265"/>
      <c r="C56" s="266" t="s">
        <v>119</v>
      </c>
      <c r="D56" s="255" t="s">
        <v>158</v>
      </c>
      <c r="E56" s="255" t="s">
        <v>154</v>
      </c>
      <c r="F56" s="255" t="s">
        <v>173</v>
      </c>
      <c r="G56" s="255" t="s">
        <v>177</v>
      </c>
      <c r="H56" s="255" t="s">
        <v>147</v>
      </c>
      <c r="I56" s="255" t="s">
        <v>294</v>
      </c>
      <c r="J56" s="222">
        <v>1</v>
      </c>
    </row>
    <row r="57" spans="1:10" ht="15">
      <c r="A57" s="257"/>
      <c r="B57" s="265"/>
      <c r="C57" s="266" t="s">
        <v>126</v>
      </c>
      <c r="D57" s="255" t="s">
        <v>163</v>
      </c>
      <c r="E57" s="255" t="s">
        <v>172</v>
      </c>
      <c r="F57" s="255" t="s">
        <v>152</v>
      </c>
      <c r="G57" s="255"/>
      <c r="H57" s="255"/>
      <c r="I57" s="255" t="s">
        <v>299</v>
      </c>
      <c r="J57" s="222">
        <v>4</v>
      </c>
    </row>
    <row r="58" spans="1:10" ht="15">
      <c r="A58" s="257"/>
      <c r="B58" s="265"/>
      <c r="C58" s="266" t="s">
        <v>134</v>
      </c>
      <c r="D58" s="255" t="s">
        <v>147</v>
      </c>
      <c r="E58" s="255" t="s">
        <v>151</v>
      </c>
      <c r="F58" s="255" t="s">
        <v>155</v>
      </c>
      <c r="G58" s="255"/>
      <c r="H58" s="255"/>
      <c r="I58" s="255" t="s">
        <v>291</v>
      </c>
      <c r="J58" s="222">
        <v>6</v>
      </c>
    </row>
    <row r="59" spans="1:10" ht="15">
      <c r="A59" s="257"/>
      <c r="B59" s="265"/>
      <c r="C59" s="266" t="s">
        <v>123</v>
      </c>
      <c r="D59" s="255" t="s">
        <v>149</v>
      </c>
      <c r="E59" s="255" t="s">
        <v>150</v>
      </c>
      <c r="F59" s="255" t="s">
        <v>174</v>
      </c>
      <c r="G59" s="255" t="s">
        <v>155</v>
      </c>
      <c r="H59" s="255" t="s">
        <v>158</v>
      </c>
      <c r="I59" s="255" t="s">
        <v>294</v>
      </c>
      <c r="J59" s="222">
        <v>4</v>
      </c>
    </row>
    <row r="60" spans="1:10" ht="15">
      <c r="A60" s="257"/>
      <c r="B60" s="265"/>
      <c r="C60" s="266" t="s">
        <v>129</v>
      </c>
      <c r="D60" s="255" t="s">
        <v>151</v>
      </c>
      <c r="E60" s="255" t="s">
        <v>152</v>
      </c>
      <c r="F60" s="255" t="s">
        <v>147</v>
      </c>
      <c r="G60" s="255" t="s">
        <v>157</v>
      </c>
      <c r="H60" s="255"/>
      <c r="I60" s="255" t="s">
        <v>292</v>
      </c>
      <c r="J60" s="222">
        <v>1</v>
      </c>
    </row>
    <row r="61" spans="1:10" ht="15">
      <c r="A61" s="257"/>
      <c r="B61" s="265"/>
      <c r="C61" s="266" t="s">
        <v>139</v>
      </c>
      <c r="D61" s="255" t="s">
        <v>148</v>
      </c>
      <c r="E61" s="255" t="s">
        <v>150</v>
      </c>
      <c r="F61" s="255" t="s">
        <v>148</v>
      </c>
      <c r="G61" s="255"/>
      <c r="H61" s="255"/>
      <c r="I61" s="255" t="s">
        <v>291</v>
      </c>
      <c r="J61" s="222">
        <v>5</v>
      </c>
    </row>
    <row r="62" spans="1:10" ht="15">
      <c r="A62" s="225"/>
      <c r="B62" s="267"/>
      <c r="C62" s="266" t="s">
        <v>122</v>
      </c>
      <c r="D62" s="266" t="s">
        <v>157</v>
      </c>
      <c r="E62" s="266" t="s">
        <v>148</v>
      </c>
      <c r="F62" s="266" t="s">
        <v>151</v>
      </c>
      <c r="G62" s="266"/>
      <c r="H62" s="266"/>
      <c r="I62" s="266" t="s">
        <v>291</v>
      </c>
      <c r="J62" s="222">
        <v>2</v>
      </c>
    </row>
    <row r="63" spans="1:10" ht="15">
      <c r="A63" s="225"/>
      <c r="B63" s="267"/>
      <c r="C63" s="266" t="s">
        <v>133</v>
      </c>
      <c r="D63" s="266" t="s">
        <v>163</v>
      </c>
      <c r="E63" s="266" t="s">
        <v>147</v>
      </c>
      <c r="F63" s="266" t="s">
        <v>165</v>
      </c>
      <c r="G63" s="266" t="s">
        <v>172</v>
      </c>
      <c r="H63" s="266"/>
      <c r="I63" s="266" t="s">
        <v>134</v>
      </c>
      <c r="J63" s="222">
        <v>3</v>
      </c>
    </row>
    <row r="64" spans="1:10" ht="15">
      <c r="A64" s="225"/>
      <c r="B64" s="267"/>
      <c r="C64" s="266" t="s">
        <v>142</v>
      </c>
      <c r="D64" s="266" t="s">
        <v>162</v>
      </c>
      <c r="E64" s="266" t="s">
        <v>157</v>
      </c>
      <c r="F64" s="266" t="s">
        <v>147</v>
      </c>
      <c r="G64" s="266"/>
      <c r="H64" s="266"/>
      <c r="I64" s="266" t="s">
        <v>291</v>
      </c>
      <c r="J64" s="222">
        <v>5</v>
      </c>
    </row>
    <row r="65" spans="1:10" ht="15">
      <c r="A65" s="225"/>
      <c r="B65" s="267"/>
      <c r="C65" s="266" t="s">
        <v>143</v>
      </c>
      <c r="D65" s="266" t="s">
        <v>174</v>
      </c>
      <c r="E65" s="266" t="s">
        <v>151</v>
      </c>
      <c r="F65" s="266" t="s">
        <v>149</v>
      </c>
      <c r="G65" s="266" t="s">
        <v>155</v>
      </c>
      <c r="H65" s="266" t="s">
        <v>148</v>
      </c>
      <c r="I65" s="266" t="s">
        <v>294</v>
      </c>
      <c r="J65" s="222">
        <v>6</v>
      </c>
    </row>
    <row r="66" spans="1:10" ht="15">
      <c r="A66" s="225"/>
      <c r="B66" s="267"/>
      <c r="C66" s="266" t="s">
        <v>144</v>
      </c>
      <c r="D66" s="266" t="s">
        <v>147</v>
      </c>
      <c r="E66" s="266" t="s">
        <v>150</v>
      </c>
      <c r="F66" s="266" t="s">
        <v>147</v>
      </c>
      <c r="G66" s="266"/>
      <c r="H66" s="266"/>
      <c r="I66" s="266" t="s">
        <v>291</v>
      </c>
      <c r="J66" s="222">
        <v>4</v>
      </c>
    </row>
    <row r="67" spans="1:10" ht="15">
      <c r="A67" s="225"/>
      <c r="B67" s="225"/>
      <c r="C67" s="225"/>
      <c r="D67" s="225"/>
      <c r="E67" s="225"/>
      <c r="F67" s="225"/>
      <c r="G67" s="225"/>
      <c r="H67" s="225"/>
      <c r="I67" s="225"/>
      <c r="J67" s="228"/>
    </row>
    <row r="68" spans="1:10" ht="15">
      <c r="A68" s="225"/>
      <c r="B68" s="225"/>
      <c r="C68" s="225"/>
      <c r="D68" s="225"/>
      <c r="E68" s="225"/>
      <c r="F68" s="225"/>
      <c r="G68" s="225"/>
      <c r="H68" s="225"/>
      <c r="I68" s="225"/>
      <c r="J68" s="228"/>
    </row>
    <row r="69" spans="1:10" s="69" customFormat="1" ht="15">
      <c r="A69" s="225"/>
      <c r="B69" s="225"/>
      <c r="C69" s="225"/>
      <c r="D69" s="225"/>
      <c r="E69" s="225"/>
      <c r="F69" s="225"/>
      <c r="G69" s="225"/>
      <c r="H69" s="225"/>
      <c r="I69" s="225"/>
      <c r="J69" s="228"/>
    </row>
    <row r="70" spans="1:10" s="69" customFormat="1" ht="15">
      <c r="A70" s="225"/>
      <c r="B70" s="225"/>
      <c r="C70" s="225"/>
      <c r="D70" s="225"/>
      <c r="E70" s="225"/>
      <c r="F70" s="225"/>
      <c r="G70" s="225"/>
      <c r="H70" s="225"/>
      <c r="I70" s="225"/>
      <c r="J70" s="228"/>
    </row>
    <row r="71" spans="1:10" s="69" customFormat="1" ht="15">
      <c r="A71" s="225"/>
      <c r="B71" s="225"/>
      <c r="C71" s="225"/>
      <c r="D71" s="225"/>
      <c r="E71" s="225"/>
      <c r="F71" s="225"/>
      <c r="G71" s="225"/>
      <c r="H71" s="225"/>
      <c r="I71" s="225"/>
      <c r="J71" s="228"/>
    </row>
    <row r="72" s="69" customFormat="1" ht="12.75"/>
    <row r="73" spans="1:10" s="69" customFormat="1" ht="17.25">
      <c r="A73" s="233"/>
      <c r="B73" s="223"/>
      <c r="C73" s="223"/>
      <c r="D73" s="223"/>
      <c r="E73" s="223"/>
      <c r="F73" s="233"/>
      <c r="G73" s="233"/>
      <c r="H73" s="233"/>
      <c r="I73" s="225"/>
      <c r="J73" s="225"/>
    </row>
    <row r="74" spans="1:10" s="69" customFormat="1" ht="15">
      <c r="A74" s="233"/>
      <c r="B74" s="225"/>
      <c r="C74" s="225"/>
      <c r="D74" s="225"/>
      <c r="E74" s="225"/>
      <c r="F74" s="233"/>
      <c r="G74" s="233"/>
      <c r="H74" s="233"/>
      <c r="I74" s="225"/>
      <c r="J74" s="225"/>
    </row>
    <row r="75" spans="1:10" s="69" customFormat="1" ht="15">
      <c r="A75" s="233"/>
      <c r="B75" s="225"/>
      <c r="C75" s="225"/>
      <c r="D75" s="225"/>
      <c r="E75" s="225"/>
      <c r="F75" s="233"/>
      <c r="G75" s="233"/>
      <c r="H75" s="233"/>
      <c r="I75" s="225"/>
      <c r="J75" s="225"/>
    </row>
    <row r="76" spans="1:10" s="69" customFormat="1" ht="15">
      <c r="A76" s="233"/>
      <c r="B76" s="233"/>
      <c r="C76" s="233"/>
      <c r="D76" s="233"/>
      <c r="E76" s="233"/>
      <c r="F76" s="233"/>
      <c r="G76" s="233"/>
      <c r="H76" s="233"/>
      <c r="I76" s="225"/>
      <c r="J76" s="225"/>
    </row>
    <row r="77" spans="1:10" s="69" customFormat="1" ht="13.5">
      <c r="A77" s="257"/>
      <c r="B77" s="257"/>
      <c r="C77" s="257"/>
      <c r="D77" s="257"/>
      <c r="E77" s="257"/>
      <c r="F77" s="257"/>
      <c r="G77" s="257"/>
      <c r="H77" s="257"/>
      <c r="I77" s="257"/>
      <c r="J77" s="257"/>
    </row>
    <row r="78" spans="1:10" s="69" customFormat="1" ht="13.5">
      <c r="A78" s="257"/>
      <c r="B78" s="257"/>
      <c r="C78" s="257"/>
      <c r="D78" s="257"/>
      <c r="E78" s="257"/>
      <c r="F78" s="257"/>
      <c r="G78" s="257"/>
      <c r="H78" s="257"/>
      <c r="I78" s="257"/>
      <c r="J78" s="257"/>
    </row>
    <row r="79" spans="1:10" s="69" customFormat="1" ht="13.5">
      <c r="A79" s="257"/>
      <c r="B79" s="257"/>
      <c r="C79" s="257"/>
      <c r="D79" s="257"/>
      <c r="E79" s="257"/>
      <c r="F79" s="257"/>
      <c r="G79" s="257"/>
      <c r="H79" s="257"/>
      <c r="I79" s="257"/>
      <c r="J79" s="257"/>
    </row>
    <row r="80" spans="1:10" s="69" customFormat="1" ht="13.5">
      <c r="A80" s="257"/>
      <c r="B80" s="257"/>
      <c r="C80" s="257"/>
      <c r="D80" s="257"/>
      <c r="E80" s="257"/>
      <c r="F80" s="257"/>
      <c r="G80" s="257"/>
      <c r="H80" s="257"/>
      <c r="I80" s="257"/>
      <c r="J80" s="257"/>
    </row>
    <row r="81" spans="1:10" s="69" customFormat="1" ht="13.5">
      <c r="A81" s="257"/>
      <c r="B81" s="257"/>
      <c r="C81" s="257"/>
      <c r="D81" s="257"/>
      <c r="E81" s="257"/>
      <c r="F81" s="257"/>
      <c r="G81" s="257"/>
      <c r="H81" s="257"/>
      <c r="I81" s="257"/>
      <c r="J81" s="257"/>
    </row>
    <row r="82" spans="1:10" s="69" customFormat="1" ht="13.5">
      <c r="A82" s="257"/>
      <c r="B82" s="257"/>
      <c r="C82" s="257"/>
      <c r="D82" s="257"/>
      <c r="E82" s="257"/>
      <c r="F82" s="257"/>
      <c r="G82" s="257"/>
      <c r="H82" s="257"/>
      <c r="I82" s="257"/>
      <c r="J82" s="257"/>
    </row>
    <row r="83" spans="1:10" s="69" customFormat="1" ht="13.5">
      <c r="A83" s="257"/>
      <c r="B83" s="257"/>
      <c r="C83" s="257"/>
      <c r="D83" s="257"/>
      <c r="E83" s="257"/>
      <c r="F83" s="257"/>
      <c r="G83" s="257"/>
      <c r="H83" s="257"/>
      <c r="I83" s="257"/>
      <c r="J83" s="257"/>
    </row>
    <row r="84" spans="1:10" s="69" customFormat="1" ht="15">
      <c r="A84" s="257"/>
      <c r="B84" s="257"/>
      <c r="C84" s="225"/>
      <c r="D84" s="225"/>
      <c r="E84" s="225"/>
      <c r="F84" s="225"/>
      <c r="G84" s="225"/>
      <c r="H84" s="225"/>
      <c r="I84" s="225"/>
      <c r="J84" s="225"/>
    </row>
    <row r="85" spans="1:10" s="69" customFormat="1" ht="13.5">
      <c r="A85" s="257"/>
      <c r="B85" s="257"/>
      <c r="C85" s="257"/>
      <c r="D85" s="257"/>
      <c r="E85" s="257"/>
      <c r="F85" s="257"/>
      <c r="G85" s="257"/>
      <c r="H85" s="257"/>
      <c r="I85" s="257"/>
      <c r="J85" s="257"/>
    </row>
    <row r="86" spans="1:10" s="69" customFormat="1" ht="15">
      <c r="A86" s="257"/>
      <c r="B86" s="257"/>
      <c r="C86" s="225"/>
      <c r="D86" s="257"/>
      <c r="E86" s="257"/>
      <c r="F86" s="257"/>
      <c r="G86" s="257"/>
      <c r="H86" s="257"/>
      <c r="I86" s="257"/>
      <c r="J86" s="228"/>
    </row>
    <row r="87" spans="1:10" s="69" customFormat="1" ht="15">
      <c r="A87" s="257"/>
      <c r="B87" s="257"/>
      <c r="C87" s="225"/>
      <c r="D87" s="257"/>
      <c r="E87" s="257"/>
      <c r="F87" s="257"/>
      <c r="G87" s="257"/>
      <c r="H87" s="257"/>
      <c r="I87" s="257"/>
      <c r="J87" s="228"/>
    </row>
    <row r="88" spans="1:10" s="69" customFormat="1" ht="15">
      <c r="A88" s="257"/>
      <c r="B88" s="257"/>
      <c r="C88" s="225"/>
      <c r="D88" s="257"/>
      <c r="E88" s="257"/>
      <c r="F88" s="257"/>
      <c r="G88" s="257"/>
      <c r="H88" s="257"/>
      <c r="I88" s="257"/>
      <c r="J88" s="228"/>
    </row>
    <row r="89" spans="1:10" s="69" customFormat="1" ht="15">
      <c r="A89" s="257"/>
      <c r="B89" s="257"/>
      <c r="C89" s="225"/>
      <c r="D89" s="257"/>
      <c r="E89" s="257"/>
      <c r="F89" s="257"/>
      <c r="G89" s="257"/>
      <c r="H89" s="257"/>
      <c r="I89" s="257"/>
      <c r="J89" s="228"/>
    </row>
    <row r="90" spans="1:10" s="69" customFormat="1" ht="15">
      <c r="A90" s="257"/>
      <c r="B90" s="257"/>
      <c r="C90" s="225"/>
      <c r="D90" s="257"/>
      <c r="E90" s="257"/>
      <c r="F90" s="257"/>
      <c r="G90" s="257"/>
      <c r="H90" s="257"/>
      <c r="I90" s="257"/>
      <c r="J90" s="228"/>
    </row>
    <row r="91" spans="1:10" s="69" customFormat="1" ht="15">
      <c r="A91" s="257"/>
      <c r="B91" s="257"/>
      <c r="C91" s="225"/>
      <c r="D91" s="257"/>
      <c r="E91" s="257"/>
      <c r="F91" s="257"/>
      <c r="G91" s="257"/>
      <c r="H91" s="257"/>
      <c r="I91" s="257"/>
      <c r="J91" s="228"/>
    </row>
    <row r="92" spans="1:10" s="69" customFormat="1" ht="15">
      <c r="A92" s="257"/>
      <c r="B92" s="257"/>
      <c r="C92" s="225"/>
      <c r="D92" s="257"/>
      <c r="E92" s="257"/>
      <c r="F92" s="257"/>
      <c r="G92" s="257"/>
      <c r="H92" s="257"/>
      <c r="I92" s="257"/>
      <c r="J92" s="228"/>
    </row>
    <row r="93" spans="1:10" s="69" customFormat="1" ht="15">
      <c r="A93" s="257"/>
      <c r="B93" s="257"/>
      <c r="C93" s="225"/>
      <c r="D93" s="257"/>
      <c r="E93" s="257"/>
      <c r="F93" s="257"/>
      <c r="G93" s="257"/>
      <c r="H93" s="257"/>
      <c r="I93" s="257"/>
      <c r="J93" s="228"/>
    </row>
    <row r="94" spans="1:10" s="69" customFormat="1" ht="15">
      <c r="A94" s="257"/>
      <c r="B94" s="257"/>
      <c r="C94" s="225"/>
      <c r="D94" s="257"/>
      <c r="E94" s="257"/>
      <c r="F94" s="257"/>
      <c r="G94" s="257"/>
      <c r="H94" s="257"/>
      <c r="I94" s="257"/>
      <c r="J94" s="228"/>
    </row>
    <row r="95" spans="1:10" s="69" customFormat="1" ht="15">
      <c r="A95" s="257"/>
      <c r="B95" s="257"/>
      <c r="C95" s="225"/>
      <c r="D95" s="257"/>
      <c r="E95" s="257"/>
      <c r="F95" s="257"/>
      <c r="G95" s="257"/>
      <c r="H95" s="257"/>
      <c r="I95" s="257"/>
      <c r="J95" s="228"/>
    </row>
    <row r="96" spans="1:10" s="69" customFormat="1" ht="15">
      <c r="A96" s="225"/>
      <c r="B96" s="225"/>
      <c r="C96" s="225"/>
      <c r="D96" s="225"/>
      <c r="E96" s="225"/>
      <c r="F96" s="225"/>
      <c r="G96" s="225"/>
      <c r="H96" s="225"/>
      <c r="I96" s="225"/>
      <c r="J96" s="228"/>
    </row>
    <row r="97" spans="1:10" s="69" customFormat="1" ht="15">
      <c r="A97" s="225"/>
      <c r="B97" s="225"/>
      <c r="C97" s="225"/>
      <c r="D97" s="225"/>
      <c r="E97" s="225"/>
      <c r="F97" s="225"/>
      <c r="G97" s="225"/>
      <c r="H97" s="225"/>
      <c r="I97" s="225"/>
      <c r="J97" s="228"/>
    </row>
    <row r="98" spans="1:10" s="69" customFormat="1" ht="15">
      <c r="A98" s="225"/>
      <c r="B98" s="225"/>
      <c r="C98" s="225"/>
      <c r="D98" s="225"/>
      <c r="E98" s="225"/>
      <c r="F98" s="225"/>
      <c r="G98" s="225"/>
      <c r="H98" s="225"/>
      <c r="I98" s="225"/>
      <c r="J98" s="228"/>
    </row>
    <row r="99" spans="1:10" s="69" customFormat="1" ht="15">
      <c r="A99" s="225"/>
      <c r="B99" s="225"/>
      <c r="C99" s="225"/>
      <c r="D99" s="225"/>
      <c r="E99" s="225"/>
      <c r="F99" s="225"/>
      <c r="G99" s="225"/>
      <c r="H99" s="225"/>
      <c r="I99" s="225"/>
      <c r="J99" s="228"/>
    </row>
    <row r="100" spans="1:10" s="69" customFormat="1" ht="15">
      <c r="A100" s="225"/>
      <c r="B100" s="225"/>
      <c r="C100" s="225"/>
      <c r="D100" s="225"/>
      <c r="E100" s="225"/>
      <c r="F100" s="225"/>
      <c r="G100" s="225"/>
      <c r="H100" s="225"/>
      <c r="I100" s="225"/>
      <c r="J100" s="228"/>
    </row>
    <row r="101" s="69" customFormat="1" ht="12.75"/>
    <row r="102" spans="1:10" s="69" customFormat="1" ht="17.25">
      <c r="A102" s="233"/>
      <c r="B102" s="223"/>
      <c r="C102" s="223"/>
      <c r="D102" s="223"/>
      <c r="E102" s="223"/>
      <c r="F102" s="233"/>
      <c r="G102" s="233"/>
      <c r="H102" s="233"/>
      <c r="I102" s="225"/>
      <c r="J102" s="225"/>
    </row>
    <row r="103" spans="1:10" s="69" customFormat="1" ht="15">
      <c r="A103" s="233"/>
      <c r="B103" s="225"/>
      <c r="C103" s="225"/>
      <c r="D103" s="225"/>
      <c r="E103" s="225"/>
      <c r="F103" s="233"/>
      <c r="G103" s="233"/>
      <c r="H103" s="233"/>
      <c r="I103" s="225"/>
      <c r="J103" s="225"/>
    </row>
    <row r="104" spans="1:10" s="69" customFormat="1" ht="15">
      <c r="A104" s="233"/>
      <c r="B104" s="225"/>
      <c r="C104" s="225"/>
      <c r="D104" s="225"/>
      <c r="E104" s="225"/>
      <c r="F104" s="233"/>
      <c r="G104" s="233"/>
      <c r="H104" s="233"/>
      <c r="I104" s="225"/>
      <c r="J104" s="225"/>
    </row>
    <row r="105" spans="1:10" s="69" customFormat="1" ht="15">
      <c r="A105" s="233"/>
      <c r="B105" s="233"/>
      <c r="C105" s="233"/>
      <c r="D105" s="233"/>
      <c r="E105" s="233"/>
      <c r="F105" s="233"/>
      <c r="G105" s="233"/>
      <c r="H105" s="233"/>
      <c r="I105" s="225"/>
      <c r="J105" s="225"/>
    </row>
    <row r="106" spans="1:10" s="69" customFormat="1" ht="13.5">
      <c r="A106" s="257"/>
      <c r="B106" s="257"/>
      <c r="C106" s="257"/>
      <c r="D106" s="257"/>
      <c r="E106" s="257"/>
      <c r="F106" s="257"/>
      <c r="G106" s="257"/>
      <c r="H106" s="257"/>
      <c r="I106" s="257"/>
      <c r="J106" s="257"/>
    </row>
    <row r="107" spans="1:10" s="69" customFormat="1" ht="13.5">
      <c r="A107" s="257"/>
      <c r="B107" s="257"/>
      <c r="C107" s="257"/>
      <c r="D107" s="257"/>
      <c r="E107" s="257"/>
      <c r="F107" s="257"/>
      <c r="G107" s="257"/>
      <c r="H107" s="257"/>
      <c r="I107" s="257"/>
      <c r="J107" s="257"/>
    </row>
    <row r="108" spans="1:10" s="69" customFormat="1" ht="13.5">
      <c r="A108" s="257"/>
      <c r="B108" s="257"/>
      <c r="C108" s="257"/>
      <c r="D108" s="257"/>
      <c r="E108" s="257"/>
      <c r="F108" s="257"/>
      <c r="G108" s="257"/>
      <c r="H108" s="257"/>
      <c r="I108" s="257"/>
      <c r="J108" s="257"/>
    </row>
    <row r="109" spans="1:10" s="69" customFormat="1" ht="13.5">
      <c r="A109" s="257"/>
      <c r="B109" s="257"/>
      <c r="C109" s="257"/>
      <c r="D109" s="257"/>
      <c r="E109" s="257"/>
      <c r="F109" s="257"/>
      <c r="G109" s="257"/>
      <c r="H109" s="257"/>
      <c r="I109" s="257"/>
      <c r="J109" s="257"/>
    </row>
    <row r="110" spans="1:10" s="69" customFormat="1" ht="13.5">
      <c r="A110" s="257"/>
      <c r="B110" s="257"/>
      <c r="C110" s="257"/>
      <c r="D110" s="257"/>
      <c r="E110" s="257"/>
      <c r="F110" s="257"/>
      <c r="G110" s="257"/>
      <c r="H110" s="257"/>
      <c r="I110" s="257"/>
      <c r="J110" s="257"/>
    </row>
    <row r="111" spans="1:10" s="69" customFormat="1" ht="13.5">
      <c r="A111" s="257"/>
      <c r="B111" s="257"/>
      <c r="C111" s="257"/>
      <c r="D111" s="257"/>
      <c r="E111" s="257"/>
      <c r="F111" s="257"/>
      <c r="G111" s="257"/>
      <c r="H111" s="257"/>
      <c r="I111" s="257"/>
      <c r="J111" s="257"/>
    </row>
    <row r="112" spans="1:10" s="69" customFormat="1" ht="13.5">
      <c r="A112" s="257"/>
      <c r="B112" s="257"/>
      <c r="C112" s="257"/>
      <c r="D112" s="257"/>
      <c r="E112" s="257"/>
      <c r="F112" s="257"/>
      <c r="G112" s="257"/>
      <c r="H112" s="257"/>
      <c r="I112" s="257"/>
      <c r="J112" s="257"/>
    </row>
    <row r="113" spans="1:10" s="69" customFormat="1" ht="15">
      <c r="A113" s="257"/>
      <c r="B113" s="257"/>
      <c r="C113" s="225"/>
      <c r="D113" s="225"/>
      <c r="E113" s="225"/>
      <c r="F113" s="225"/>
      <c r="G113" s="225"/>
      <c r="H113" s="225"/>
      <c r="I113" s="225"/>
      <c r="J113" s="225"/>
    </row>
    <row r="114" spans="1:10" s="69" customFormat="1" ht="13.5">
      <c r="A114" s="257"/>
      <c r="B114" s="257"/>
      <c r="C114" s="257"/>
      <c r="D114" s="257"/>
      <c r="E114" s="257"/>
      <c r="F114" s="257"/>
      <c r="G114" s="257"/>
      <c r="H114" s="257"/>
      <c r="I114" s="257"/>
      <c r="J114" s="257"/>
    </row>
    <row r="115" spans="1:10" s="69" customFormat="1" ht="15">
      <c r="A115" s="257"/>
      <c r="B115" s="257"/>
      <c r="C115" s="225"/>
      <c r="D115" s="257"/>
      <c r="E115" s="257"/>
      <c r="F115" s="257"/>
      <c r="G115" s="257"/>
      <c r="H115" s="257"/>
      <c r="I115" s="257"/>
      <c r="J115" s="228"/>
    </row>
    <row r="116" spans="1:10" s="69" customFormat="1" ht="15">
      <c r="A116" s="257"/>
      <c r="B116" s="257"/>
      <c r="C116" s="225"/>
      <c r="D116" s="257"/>
      <c r="E116" s="257"/>
      <c r="F116" s="257"/>
      <c r="G116" s="257"/>
      <c r="H116" s="257"/>
      <c r="I116" s="257"/>
      <c r="J116" s="228"/>
    </row>
    <row r="117" spans="1:10" s="69" customFormat="1" ht="15">
      <c r="A117" s="257"/>
      <c r="B117" s="257"/>
      <c r="C117" s="225"/>
      <c r="D117" s="257"/>
      <c r="E117" s="257"/>
      <c r="F117" s="257"/>
      <c r="G117" s="257"/>
      <c r="H117" s="257"/>
      <c r="I117" s="257"/>
      <c r="J117" s="228"/>
    </row>
    <row r="118" spans="1:10" s="69" customFormat="1" ht="15">
      <c r="A118" s="257"/>
      <c r="B118" s="257"/>
      <c r="C118" s="225"/>
      <c r="D118" s="257"/>
      <c r="E118" s="257"/>
      <c r="F118" s="257"/>
      <c r="G118" s="257"/>
      <c r="H118" s="257"/>
      <c r="I118" s="257"/>
      <c r="J118" s="228"/>
    </row>
    <row r="119" spans="1:10" s="69" customFormat="1" ht="15">
      <c r="A119" s="257"/>
      <c r="B119" s="257"/>
      <c r="C119" s="225"/>
      <c r="D119" s="257"/>
      <c r="E119" s="257"/>
      <c r="F119" s="257"/>
      <c r="G119" s="257"/>
      <c r="H119" s="257"/>
      <c r="I119" s="257"/>
      <c r="J119" s="228"/>
    </row>
    <row r="120" spans="1:10" s="69" customFormat="1" ht="15">
      <c r="A120" s="257"/>
      <c r="B120" s="257"/>
      <c r="C120" s="225"/>
      <c r="D120" s="257"/>
      <c r="E120" s="257"/>
      <c r="F120" s="257"/>
      <c r="G120" s="257"/>
      <c r="H120" s="257"/>
      <c r="I120" s="257"/>
      <c r="J120" s="228"/>
    </row>
    <row r="121" spans="1:10" s="69" customFormat="1" ht="15">
      <c r="A121" s="257"/>
      <c r="B121" s="257"/>
      <c r="C121" s="225"/>
      <c r="D121" s="257"/>
      <c r="E121" s="257"/>
      <c r="F121" s="257"/>
      <c r="G121" s="257"/>
      <c r="H121" s="257"/>
      <c r="I121" s="257"/>
      <c r="J121" s="228"/>
    </row>
    <row r="122" spans="1:10" s="69" customFormat="1" ht="15">
      <c r="A122" s="257"/>
      <c r="B122" s="257"/>
      <c r="C122" s="225"/>
      <c r="D122" s="257"/>
      <c r="E122" s="257"/>
      <c r="F122" s="257"/>
      <c r="G122" s="257"/>
      <c r="H122" s="257"/>
      <c r="I122" s="257"/>
      <c r="J122" s="228"/>
    </row>
    <row r="123" spans="1:10" s="69" customFormat="1" ht="15">
      <c r="A123" s="257"/>
      <c r="B123" s="257"/>
      <c r="C123" s="225"/>
      <c r="D123" s="257"/>
      <c r="E123" s="257"/>
      <c r="F123" s="257"/>
      <c r="G123" s="257"/>
      <c r="H123" s="257"/>
      <c r="I123" s="257"/>
      <c r="J123" s="228"/>
    </row>
    <row r="124" spans="1:10" s="69" customFormat="1" ht="15">
      <c r="A124" s="257"/>
      <c r="B124" s="257"/>
      <c r="C124" s="225"/>
      <c r="D124" s="257"/>
      <c r="E124" s="257"/>
      <c r="F124" s="257"/>
      <c r="G124" s="257"/>
      <c r="H124" s="257"/>
      <c r="I124" s="257"/>
      <c r="J124" s="228"/>
    </row>
    <row r="125" spans="1:10" s="69" customFormat="1" ht="15">
      <c r="A125" s="225"/>
      <c r="B125" s="225"/>
      <c r="C125" s="225"/>
      <c r="D125" s="225"/>
      <c r="E125" s="225"/>
      <c r="F125" s="225"/>
      <c r="G125" s="225"/>
      <c r="H125" s="225"/>
      <c r="I125" s="225"/>
      <c r="J125" s="228"/>
    </row>
    <row r="126" spans="1:10" s="69" customFormat="1" ht="15">
      <c r="A126" s="225"/>
      <c r="B126" s="225"/>
      <c r="C126" s="225"/>
      <c r="D126" s="225"/>
      <c r="E126" s="225"/>
      <c r="F126" s="225"/>
      <c r="G126" s="225"/>
      <c r="H126" s="225"/>
      <c r="I126" s="225"/>
      <c r="J126" s="228"/>
    </row>
    <row r="127" spans="1:10" s="69" customFormat="1" ht="15">
      <c r="A127" s="225"/>
      <c r="B127" s="225"/>
      <c r="C127" s="225"/>
      <c r="D127" s="225"/>
      <c r="E127" s="225"/>
      <c r="F127" s="225"/>
      <c r="G127" s="225"/>
      <c r="H127" s="225"/>
      <c r="I127" s="225"/>
      <c r="J127" s="228"/>
    </row>
    <row r="128" spans="1:10" s="69" customFormat="1" ht="15">
      <c r="A128" s="225"/>
      <c r="B128" s="225"/>
      <c r="C128" s="225"/>
      <c r="D128" s="225"/>
      <c r="E128" s="225"/>
      <c r="F128" s="225"/>
      <c r="G128" s="225"/>
      <c r="H128" s="225"/>
      <c r="I128" s="225"/>
      <c r="J128" s="228"/>
    </row>
    <row r="129" spans="1:10" s="69" customFormat="1" ht="15">
      <c r="A129" s="225"/>
      <c r="B129" s="225"/>
      <c r="C129" s="225"/>
      <c r="D129" s="225"/>
      <c r="E129" s="225"/>
      <c r="F129" s="225"/>
      <c r="G129" s="225"/>
      <c r="H129" s="225"/>
      <c r="I129" s="225"/>
      <c r="J129" s="228"/>
    </row>
    <row r="130" s="69" customFormat="1" ht="12.75"/>
    <row r="131" s="69" customFormat="1" ht="12.75"/>
    <row r="132" s="69" customFormat="1" ht="12.75"/>
    <row r="133" s="69" customFormat="1" ht="12.75"/>
    <row r="134" s="69" customFormat="1" ht="12.75"/>
    <row r="135" s="69" customFormat="1" ht="12.75"/>
    <row r="136" s="69" customFormat="1" ht="12.75"/>
    <row r="137" s="69" customFormat="1" ht="12.75"/>
    <row r="138" s="69" customFormat="1" ht="12.75"/>
    <row r="139" s="69" customFormat="1" ht="12.75"/>
    <row r="140" s="69" customFormat="1" ht="12.75"/>
    <row r="141" s="69" customFormat="1" ht="12.75"/>
    <row r="142" s="69" customFormat="1" ht="12.75"/>
    <row r="143" s="69" customFormat="1" ht="12.75"/>
    <row r="144" s="69" customFormat="1" ht="12.75"/>
    <row r="145" s="69" customFormat="1" ht="12.75"/>
    <row r="146" s="69" customFormat="1" ht="12.75"/>
    <row r="147" s="69" customFormat="1" ht="12.75"/>
    <row r="148" s="69" customFormat="1" ht="12.75"/>
    <row r="149" s="69" customFormat="1" ht="12.75"/>
    <row r="150" s="69" customFormat="1" ht="12.75"/>
    <row r="151" s="69" customFormat="1" ht="12.75"/>
    <row r="152" s="69" customFormat="1" ht="12.75"/>
    <row r="153" s="69" customFormat="1" ht="12.75"/>
    <row r="154" s="69" customFormat="1" ht="12.75"/>
    <row r="155" s="69" customFormat="1" ht="12.75"/>
    <row r="156" s="69" customFormat="1" ht="12.75"/>
    <row r="157" s="69" customFormat="1" ht="12.75"/>
    <row r="158" s="69" customFormat="1" ht="12.75"/>
    <row r="159" s="69" customFormat="1" ht="12.75"/>
    <row r="160" s="69" customFormat="1" ht="12.75"/>
    <row r="161" s="69" customFormat="1" ht="12.75"/>
    <row r="162" s="69" customFormat="1" ht="12.75"/>
    <row r="163" s="69" customFormat="1" ht="12.75"/>
    <row r="164" s="69" customFormat="1" ht="12.75"/>
    <row r="165" s="69" customFormat="1" ht="12.75"/>
    <row r="166" s="69" customFormat="1" ht="12.75"/>
    <row r="167" s="69" customFormat="1" ht="12.75"/>
    <row r="168" s="69" customFormat="1" ht="12.75"/>
    <row r="169" s="69" customFormat="1" ht="12.75"/>
    <row r="170" s="69" customFormat="1" ht="12.75"/>
    <row r="171" s="69" customFormat="1" ht="12.75"/>
    <row r="172" s="69" customFormat="1" ht="12.75"/>
    <row r="173" s="69" customFormat="1" ht="12.75"/>
    <row r="174" s="69" customFormat="1" ht="12.75"/>
    <row r="175" s="69" customFormat="1" ht="12.75"/>
    <row r="176" s="69" customFormat="1" ht="12.75"/>
    <row r="177" s="69" customFormat="1" ht="12.75"/>
    <row r="178" s="69" customFormat="1" ht="12.75"/>
    <row r="179" s="69" customFormat="1" ht="12.75"/>
    <row r="180" s="69" customFormat="1" ht="12.75"/>
    <row r="181" s="69" customFormat="1" ht="12.75"/>
    <row r="182" s="69" customFormat="1" ht="12.75"/>
    <row r="183" s="69" customFormat="1" ht="12.75"/>
    <row r="184" s="69" customFormat="1" ht="12.75"/>
    <row r="185" s="69" customFormat="1" ht="12.75"/>
    <row r="186" s="69" customFormat="1" ht="12.75"/>
    <row r="187" s="69" customFormat="1" ht="12.75"/>
    <row r="188" s="69" customFormat="1" ht="12.75"/>
    <row r="189" s="69" customFormat="1" ht="12.75"/>
    <row r="190" s="69" customFormat="1" ht="12.75"/>
    <row r="191" s="69" customFormat="1" ht="12.75"/>
    <row r="192" s="69" customFormat="1" ht="12.75"/>
    <row r="193" s="69" customFormat="1" ht="12.75"/>
    <row r="194" s="69" customFormat="1" ht="12.75"/>
    <row r="195" s="69" customFormat="1" ht="12.75"/>
    <row r="196" s="69" customFormat="1" ht="12.75"/>
    <row r="197" s="69" customFormat="1" ht="12.75"/>
    <row r="198" s="69" customFormat="1" ht="12.75"/>
    <row r="199" s="69" customFormat="1" ht="12.75"/>
    <row r="200" s="69" customFormat="1" ht="12.75"/>
    <row r="201" s="69" customFormat="1" ht="12.75"/>
    <row r="202" s="69" customFormat="1" ht="12.75"/>
    <row r="203" s="69" customFormat="1" ht="12.75"/>
    <row r="204" s="69" customFormat="1" ht="12.75"/>
    <row r="205" s="69" customFormat="1" ht="12.75"/>
    <row r="206" s="69" customFormat="1" ht="12.75"/>
    <row r="207" s="69" customFormat="1" ht="12.75"/>
    <row r="208" s="69" customFormat="1" ht="12.75"/>
    <row r="209" s="69" customFormat="1" ht="12.75"/>
    <row r="210" s="69" customFormat="1" ht="12.75"/>
    <row r="211" s="69" customFormat="1" ht="12.75"/>
    <row r="212" s="69" customFormat="1" ht="12.75"/>
    <row r="213" s="69" customFormat="1" ht="12.75"/>
    <row r="214" s="69" customFormat="1" ht="12.75"/>
    <row r="215" s="69" customFormat="1" ht="12.75"/>
    <row r="216" s="69" customFormat="1" ht="12.75"/>
    <row r="217" s="69" customFormat="1" ht="12.75"/>
    <row r="218" s="69" customFormat="1" ht="12.75"/>
    <row r="219" s="69" customFormat="1" ht="12.75"/>
    <row r="220" s="69" customFormat="1" ht="12.75"/>
    <row r="221" s="69" customFormat="1" ht="12.75"/>
    <row r="222" s="69" customFormat="1" ht="12.75"/>
    <row r="223" s="69" customFormat="1" ht="12.75"/>
    <row r="224" s="69" customFormat="1" ht="12.75"/>
    <row r="225" s="69" customFormat="1" ht="12.75"/>
    <row r="226" s="69" customFormat="1" ht="12.75"/>
    <row r="227" s="69" customFormat="1" ht="12.75"/>
    <row r="228" s="69" customFormat="1" ht="12.75"/>
    <row r="229" s="69" customFormat="1" ht="12.75"/>
    <row r="230" s="69" customFormat="1" ht="12.75"/>
    <row r="231" s="69" customFormat="1" ht="12.75"/>
    <row r="232" s="69" customFormat="1" ht="12.75"/>
    <row r="233" s="69" customFormat="1" ht="12.75"/>
    <row r="234" s="69" customFormat="1" ht="12.75"/>
    <row r="235" s="69" customFormat="1" ht="12.75"/>
    <row r="236" s="69" customFormat="1" ht="12.75"/>
    <row r="237" s="69" customFormat="1" ht="12.75"/>
    <row r="238" s="69" customFormat="1" ht="12.75"/>
    <row r="239" s="69" customFormat="1" ht="12.75"/>
    <row r="240" s="69" customFormat="1" ht="12.75"/>
    <row r="241" s="69" customFormat="1" ht="12.75"/>
    <row r="242" s="69" customFormat="1" ht="12.75"/>
    <row r="243" s="69" customFormat="1" ht="12.75"/>
    <row r="244" s="69" customFormat="1" ht="12.75"/>
    <row r="245" s="69" customFormat="1" ht="12.75"/>
    <row r="246" s="69" customFormat="1" ht="12.75"/>
    <row r="247" s="69" customFormat="1" ht="12.75"/>
    <row r="248" s="69" customFormat="1" ht="12.75"/>
    <row r="249" s="69" customFormat="1" ht="12.75"/>
    <row r="250" s="69" customFormat="1" ht="12.75"/>
    <row r="251" s="69" customFormat="1" ht="12.75"/>
    <row r="252" s="69" customFormat="1" ht="12.75"/>
    <row r="253" s="69" customFormat="1" ht="12.75"/>
    <row r="254" s="69" customFormat="1" ht="12.75"/>
    <row r="255" s="69" customFormat="1" ht="12.75"/>
    <row r="256" s="69" customFormat="1" ht="12.75"/>
    <row r="257" s="69" customFormat="1" ht="12.75"/>
    <row r="258" s="69" customFormat="1" ht="12.75"/>
    <row r="259" s="69" customFormat="1" ht="12.75"/>
    <row r="260" s="69" customFormat="1" ht="12.75"/>
    <row r="261" s="69" customFormat="1" ht="12.75"/>
    <row r="262" s="69" customFormat="1" ht="12.75"/>
    <row r="263" s="69" customFormat="1" ht="12.75"/>
    <row r="264" s="69" customFormat="1" ht="12.75"/>
    <row r="265" s="69" customFormat="1" ht="12.75"/>
    <row r="266" s="69" customFormat="1" ht="12.75"/>
    <row r="267" s="69" customFormat="1" ht="12.75"/>
    <row r="268" s="69" customFormat="1" ht="12.75"/>
    <row r="269" s="69" customFormat="1" ht="12.75"/>
    <row r="270" s="69" customFormat="1" ht="12.75"/>
    <row r="271" s="69" customFormat="1" ht="12.75"/>
    <row r="272" s="69" customFormat="1" ht="12.75"/>
    <row r="273" s="69" customFormat="1" ht="12.75"/>
    <row r="274" s="69" customFormat="1" ht="12.75"/>
    <row r="275" s="69" customFormat="1" ht="12.75"/>
    <row r="276" s="69" customFormat="1" ht="12.75"/>
    <row r="277" s="69" customFormat="1" ht="12.75"/>
    <row r="278" s="69" customFormat="1" ht="12.75"/>
    <row r="279" s="69" customFormat="1" ht="12.75"/>
    <row r="280" s="69" customFormat="1" ht="12.75"/>
    <row r="281" s="69" customFormat="1" ht="12.75"/>
    <row r="282" s="69" customFormat="1" ht="12.75"/>
    <row r="283" s="69" customFormat="1" ht="12.75"/>
    <row r="284" s="69" customFormat="1" ht="12.75"/>
    <row r="285" s="69" customFormat="1" ht="12.75"/>
    <row r="286" s="69" customFormat="1" ht="12.75"/>
    <row r="287" s="69" customFormat="1" ht="12.75"/>
    <row r="288" s="69" customFormat="1" ht="12.75"/>
    <row r="289" s="69" customFormat="1" ht="12.75"/>
    <row r="290" s="69" customFormat="1" ht="12.75"/>
    <row r="291" s="69" customFormat="1" ht="12.75"/>
    <row r="292" s="69" customFormat="1" ht="12.75"/>
    <row r="293" s="69" customFormat="1" ht="12.75"/>
    <row r="294" s="69" customFormat="1" ht="12.75"/>
    <row r="295" s="69" customFormat="1" ht="12.75"/>
    <row r="296" s="69" customFormat="1" ht="12.75"/>
    <row r="297" s="69" customFormat="1" ht="12.75"/>
    <row r="298" s="69" customFormat="1" ht="12.75"/>
    <row r="299" s="69" customFormat="1" ht="12.75"/>
    <row r="300" s="69" customFormat="1" ht="12.75"/>
    <row r="301" s="69" customFormat="1" ht="12.75"/>
    <row r="302" s="69" customFormat="1" ht="12.75"/>
    <row r="303" s="69" customFormat="1" ht="12.75"/>
    <row r="304" s="69" customFormat="1" ht="12.75"/>
    <row r="305" s="69" customFormat="1" ht="12.75"/>
    <row r="306" s="69" customFormat="1" ht="12.75"/>
    <row r="307" s="69" customFormat="1" ht="12.75"/>
    <row r="308" s="69" customFormat="1" ht="12.75"/>
    <row r="309" s="69" customFormat="1" ht="12.75"/>
    <row r="310" s="69" customFormat="1" ht="12.75"/>
    <row r="311" s="69" customFormat="1" ht="12.75"/>
    <row r="312" s="69" customFormat="1" ht="12.75"/>
    <row r="313" s="69" customFormat="1" ht="12.75"/>
    <row r="314" s="69" customFormat="1" ht="12.75"/>
    <row r="315" s="69" customFormat="1" ht="12.75"/>
    <row r="316" s="69" customFormat="1" ht="12.75"/>
    <row r="317" s="69" customFormat="1" ht="12.75"/>
    <row r="318" s="69" customFormat="1" ht="12.75"/>
    <row r="319" s="69" customFormat="1" ht="12.75"/>
    <row r="320" s="69" customFormat="1" ht="12.75"/>
    <row r="321" s="69" customFormat="1" ht="12.75"/>
    <row r="322" s="69" customFormat="1" ht="12.75"/>
    <row r="323" s="69" customFormat="1" ht="12.75"/>
    <row r="324" s="69" customFormat="1" ht="12.75"/>
    <row r="325" s="69" customFormat="1" ht="12.75"/>
    <row r="326" s="69" customFormat="1" ht="12.75"/>
    <row r="327" s="69" customFormat="1" ht="12.75"/>
    <row r="328" s="69" customFormat="1" ht="12.75"/>
    <row r="329" s="69" customFormat="1" ht="12.75"/>
    <row r="330" s="69" customFormat="1" ht="12.75"/>
    <row r="331" s="69" customFormat="1" ht="12.75"/>
    <row r="332" s="69" customFormat="1" ht="12.75"/>
    <row r="333" s="69" customFormat="1" ht="12.75"/>
    <row r="334" s="69" customFormat="1" ht="12.75"/>
    <row r="335" s="69" customFormat="1" ht="12.75"/>
    <row r="336" s="69" customFormat="1" ht="12.75"/>
    <row r="337" s="69" customFormat="1" ht="12.75"/>
    <row r="338" s="69" customFormat="1" ht="12.75"/>
    <row r="339" s="69" customFormat="1" ht="12.75"/>
    <row r="340" s="69" customFormat="1" ht="12.75"/>
    <row r="341" s="69" customFormat="1" ht="12.75"/>
    <row r="342" s="69" customFormat="1" ht="12.75"/>
    <row r="343" s="69" customFormat="1" ht="12.75"/>
    <row r="344" s="69" customFormat="1" ht="12.75"/>
    <row r="345" s="69" customFormat="1" ht="12.75"/>
    <row r="346" s="69" customFormat="1" ht="12.75"/>
    <row r="347" s="69" customFormat="1" ht="12.75"/>
    <row r="348" s="69" customFormat="1" ht="12.75"/>
    <row r="349" s="69" customFormat="1" ht="12.75"/>
    <row r="350" s="69" customFormat="1" ht="12.75"/>
    <row r="351" s="69" customFormat="1" ht="12.75"/>
    <row r="352" s="69" customFormat="1" ht="12.75"/>
    <row r="353" s="69" customFormat="1" ht="12.75"/>
    <row r="354" s="69" customFormat="1" ht="12.75"/>
    <row r="355" s="69" customFormat="1" ht="12.75"/>
    <row r="356" s="69" customFormat="1" ht="12.75"/>
    <row r="357" s="69" customFormat="1" ht="12.75"/>
    <row r="358" s="69" customFormat="1" ht="12.75"/>
    <row r="359" s="69" customFormat="1" ht="12.75"/>
    <row r="360" s="69" customFormat="1" ht="12.75"/>
    <row r="361" s="69" customFormat="1" ht="12.75"/>
    <row r="362" s="69" customFormat="1" ht="12.75"/>
    <row r="363" s="69" customFormat="1" ht="12.75"/>
    <row r="364" s="69" customFormat="1" ht="12.75"/>
    <row r="365" s="69" customFormat="1" ht="12.75"/>
    <row r="366" s="69" customFormat="1" ht="12.75"/>
    <row r="367" s="69" customFormat="1" ht="12.75"/>
    <row r="368" s="69" customFormat="1" ht="12.75"/>
    <row r="369" s="69" customFormat="1" ht="12.75"/>
    <row r="370" s="69" customFormat="1" ht="12.75"/>
    <row r="371" s="69" customFormat="1" ht="12.75"/>
    <row r="372" s="69" customFormat="1" ht="12.75"/>
    <row r="373" s="69" customFormat="1" ht="12.75"/>
    <row r="374" s="69" customFormat="1" ht="12.75"/>
    <row r="375" s="69" customFormat="1" ht="12.75"/>
    <row r="376" s="69" customFormat="1" ht="12.75"/>
    <row r="377" s="69" customFormat="1" ht="12.75"/>
    <row r="378" s="69" customFormat="1" ht="12.75"/>
    <row r="379" s="69" customFormat="1" ht="12.75"/>
    <row r="380" s="69" customFormat="1" ht="12.75"/>
    <row r="381" s="69" customFormat="1" ht="12.75"/>
    <row r="382" s="69" customFormat="1" ht="12.75"/>
    <row r="383" s="69" customFormat="1" ht="12.75"/>
    <row r="384" s="69" customFormat="1" ht="12.75"/>
    <row r="385" s="69" customFormat="1" ht="12.75"/>
    <row r="386" s="69" customFormat="1" ht="12.75"/>
    <row r="387" s="69" customFormat="1" ht="12.75"/>
    <row r="388" s="69" customFormat="1" ht="12.75"/>
    <row r="389" s="69" customFormat="1" ht="12.75"/>
    <row r="390" s="69" customFormat="1" ht="12.75"/>
    <row r="391" s="69" customFormat="1" ht="12.75"/>
    <row r="392" s="69" customFormat="1" ht="12.75"/>
    <row r="393" s="69" customFormat="1" ht="12.75"/>
    <row r="394" s="69" customFormat="1" ht="12.75"/>
    <row r="395" s="69" customFormat="1" ht="12.75"/>
    <row r="396" s="69" customFormat="1" ht="12.75"/>
    <row r="397" s="69" customFormat="1" ht="12.75"/>
    <row r="398" s="69" customFormat="1" ht="12.75"/>
    <row r="399" s="69" customFormat="1" ht="12.75"/>
    <row r="400" s="69" customFormat="1" ht="12.75"/>
    <row r="401" s="69" customFormat="1" ht="12.75"/>
    <row r="402" s="69" customFormat="1" ht="12.75"/>
    <row r="403" s="69" customFormat="1" ht="12.75"/>
    <row r="404" s="69" customFormat="1" ht="12.75"/>
    <row r="405" s="69" customFormat="1" ht="12.75"/>
    <row r="406" s="69" customFormat="1" ht="12.75"/>
    <row r="407" s="69" customFormat="1" ht="12.75"/>
    <row r="408" s="69" customFormat="1" ht="12.75"/>
    <row r="409" s="69" customFormat="1" ht="12.75"/>
    <row r="410" s="69" customFormat="1" ht="12.75"/>
    <row r="411" s="69" customFormat="1" ht="12.75"/>
    <row r="412" s="69" customFormat="1" ht="12.75"/>
    <row r="413" s="69" customFormat="1" ht="12.75"/>
    <row r="414" s="69" customFormat="1" ht="12.75"/>
    <row r="415" s="69" customFormat="1" ht="12.75"/>
    <row r="416" s="69" customFormat="1" ht="12.75"/>
    <row r="417" s="69" customFormat="1" ht="12.75"/>
    <row r="418" s="69" customFormat="1" ht="12.75"/>
    <row r="419" s="69" customFormat="1" ht="12.75"/>
    <row r="420" s="69" customFormat="1" ht="12.75"/>
    <row r="421" s="69" customFormat="1" ht="12.75"/>
    <row r="422" s="69" customFormat="1" ht="12.75"/>
    <row r="423" s="69" customFormat="1" ht="12.75"/>
    <row r="424" s="69" customFormat="1" ht="12.75"/>
    <row r="425" s="69" customFormat="1" ht="12.75"/>
    <row r="426" s="69" customFormat="1" ht="12.75"/>
    <row r="427" s="69" customFormat="1" ht="12.75"/>
    <row r="428" s="69" customFormat="1" ht="12.75"/>
    <row r="429" s="69" customFormat="1" ht="12.75"/>
    <row r="430" s="69" customFormat="1" ht="12.75"/>
    <row r="431" s="69" customFormat="1" ht="12.75"/>
    <row r="432" s="69" customFormat="1" ht="12.75"/>
    <row r="433" s="69" customFormat="1" ht="12.75"/>
    <row r="434" s="69" customFormat="1" ht="12.75"/>
    <row r="435" s="69" customFormat="1" ht="12.75"/>
    <row r="436" s="69" customFormat="1" ht="12.75"/>
    <row r="437" s="69" customFormat="1" ht="12.75"/>
    <row r="438" s="69" customFormat="1" ht="12.75"/>
    <row r="439" s="69" customFormat="1" ht="12.75"/>
    <row r="440" s="69" customFormat="1" ht="12.75"/>
    <row r="441" s="69" customFormat="1" ht="12.75"/>
    <row r="442" s="69" customFormat="1" ht="12.75"/>
    <row r="443" s="69" customFormat="1" ht="12.75"/>
    <row r="444" s="69" customFormat="1" ht="12.75"/>
    <row r="445" s="69" customFormat="1" ht="12.75"/>
    <row r="446" s="69" customFormat="1" ht="12.75"/>
    <row r="447" s="69" customFormat="1" ht="12.75"/>
    <row r="448" s="69" customFormat="1" ht="12.75"/>
    <row r="449" s="69" customFormat="1" ht="12.75"/>
    <row r="450" s="69" customFormat="1" ht="12.75"/>
    <row r="451" s="69" customFormat="1" ht="12.75"/>
    <row r="452" s="69" customFormat="1" ht="12.75"/>
    <row r="453" s="69" customFormat="1" ht="12.75"/>
    <row r="454" s="69" customFormat="1" ht="12.75"/>
    <row r="455" s="69" customFormat="1" ht="12.75"/>
    <row r="456" s="69" customFormat="1" ht="12.75"/>
    <row r="457" s="69" customFormat="1" ht="12.75"/>
    <row r="458" s="69" customFormat="1" ht="12.75"/>
    <row r="459" s="69" customFormat="1" ht="12.75"/>
    <row r="460" s="69" customFormat="1" ht="12.75"/>
    <row r="461" s="69" customFormat="1" ht="12.75"/>
    <row r="462" s="69" customFormat="1" ht="12.75"/>
    <row r="463" s="69" customFormat="1" ht="12.75"/>
    <row r="464" s="69" customFormat="1" ht="12.75"/>
    <row r="465" s="69" customFormat="1" ht="12.75"/>
    <row r="466" s="69" customFormat="1" ht="12.75"/>
    <row r="467" s="69" customFormat="1" ht="12.75"/>
    <row r="468" s="69" customFormat="1" ht="12.75"/>
    <row r="469" s="69" customFormat="1" ht="12.75"/>
    <row r="470" s="69" customFormat="1" ht="12.75"/>
    <row r="471" s="69" customFormat="1" ht="12.75"/>
    <row r="472" s="69" customFormat="1" ht="12.75"/>
    <row r="473" s="69" customFormat="1" ht="12.75"/>
    <row r="474" s="69" customFormat="1" ht="12.75"/>
    <row r="475" s="69" customFormat="1" ht="12.75"/>
    <row r="476" s="69" customFormat="1" ht="12.75"/>
    <row r="477" s="69" customFormat="1" ht="12.75"/>
    <row r="478" s="69" customFormat="1" ht="12.75"/>
    <row r="479" s="69" customFormat="1" ht="12.75"/>
    <row r="480" s="69" customFormat="1" ht="12.75"/>
    <row r="481" s="69" customFormat="1" ht="12.75"/>
    <row r="482" s="69" customFormat="1" ht="12.75"/>
    <row r="483" s="69" customFormat="1" ht="12.75"/>
    <row r="484" s="69" customFormat="1" ht="12.75"/>
    <row r="485" s="69" customFormat="1" ht="12.75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"/>
  <dimension ref="A1:AB75"/>
  <sheetViews>
    <sheetView zoomScalePageLayoutView="0" workbookViewId="0" topLeftCell="A31">
      <selection activeCell="B32" sqref="B32"/>
    </sheetView>
  </sheetViews>
  <sheetFormatPr defaultColWidth="9.140625" defaultRowHeight="12.75"/>
  <cols>
    <col min="1" max="1" width="6.140625" style="54" customWidth="1"/>
    <col min="2" max="2" width="20.00390625" style="54" customWidth="1"/>
    <col min="3" max="3" width="2.8515625" style="54" customWidth="1"/>
    <col min="4" max="4" width="10.140625" style="54" customWidth="1"/>
    <col min="5" max="5" width="10.7109375" style="54" customWidth="1"/>
    <col min="6" max="9" width="5.7109375" style="54" customWidth="1"/>
    <col min="10" max="10" width="6.140625" style="54" customWidth="1"/>
    <col min="11" max="12" width="5.140625" style="54" customWidth="1"/>
    <col min="13" max="13" width="4.57421875" style="54" customWidth="1"/>
    <col min="14" max="14" width="4.421875" style="54" customWidth="1"/>
    <col min="15" max="16" width="4.7109375" style="54" customWidth="1"/>
    <col min="17" max="17" width="3.7109375" style="54" customWidth="1"/>
    <col min="18" max="18" width="3.57421875" style="54" customWidth="1"/>
    <col min="19" max="28" width="3.28125" style="54" customWidth="1"/>
    <col min="29" max="16384" width="8.8515625" style="54" customWidth="1"/>
  </cols>
  <sheetData>
    <row r="1" spans="1:12" ht="15.75">
      <c r="A1" s="72" t="s">
        <v>179</v>
      </c>
      <c r="E1" s="281" t="s">
        <v>25</v>
      </c>
      <c r="F1" s="281"/>
      <c r="G1" s="281"/>
      <c r="H1" s="281"/>
      <c r="I1" s="281"/>
      <c r="J1" s="73" t="s">
        <v>180</v>
      </c>
      <c r="K1" s="282">
        <v>42644</v>
      </c>
      <c r="L1" s="282"/>
    </row>
    <row r="2" spans="1:12" ht="15.75" customHeight="1" thickBot="1">
      <c r="A2" s="74" t="s">
        <v>181</v>
      </c>
      <c r="E2" s="75" t="s">
        <v>182</v>
      </c>
      <c r="F2" s="283" t="s">
        <v>183</v>
      </c>
      <c r="G2" s="283"/>
      <c r="H2" s="283"/>
      <c r="I2" s="283"/>
      <c r="J2" s="76" t="s">
        <v>184</v>
      </c>
      <c r="K2" s="284">
        <v>0.5416666666666666</v>
      </c>
      <c r="L2" s="285"/>
    </row>
    <row r="3" spans="1:16" ht="15">
      <c r="A3" s="77"/>
      <c r="B3" s="78" t="s">
        <v>4</v>
      </c>
      <c r="C3" s="78" t="s">
        <v>5</v>
      </c>
      <c r="D3" s="78"/>
      <c r="E3" s="78"/>
      <c r="F3" s="78"/>
      <c r="G3" s="78" t="s">
        <v>4</v>
      </c>
      <c r="H3" s="78"/>
      <c r="I3" s="78"/>
      <c r="J3" s="78" t="s">
        <v>5</v>
      </c>
      <c r="P3" s="79" t="s">
        <v>185</v>
      </c>
    </row>
    <row r="4" spans="1:16" ht="12.75">
      <c r="A4" s="80">
        <v>1</v>
      </c>
      <c r="B4" s="81" t="s">
        <v>186</v>
      </c>
      <c r="C4" s="82" t="s">
        <v>31</v>
      </c>
      <c r="D4" s="83"/>
      <c r="E4" s="84"/>
      <c r="F4" s="85">
        <v>6</v>
      </c>
      <c r="G4" s="82" t="s">
        <v>187</v>
      </c>
      <c r="H4" s="86"/>
      <c r="I4" s="87"/>
      <c r="J4" s="88" t="s">
        <v>29</v>
      </c>
      <c r="K4" s="83"/>
      <c r="L4" s="89"/>
      <c r="P4" s="90" t="s">
        <v>188</v>
      </c>
    </row>
    <row r="5" spans="1:16" ht="12.75">
      <c r="A5" s="91">
        <v>2</v>
      </c>
      <c r="B5" s="81" t="s">
        <v>189</v>
      </c>
      <c r="C5" s="82" t="s">
        <v>40</v>
      </c>
      <c r="D5" s="92"/>
      <c r="E5" s="93"/>
      <c r="F5" s="94">
        <v>7</v>
      </c>
      <c r="G5" s="82" t="s">
        <v>190</v>
      </c>
      <c r="H5" s="86"/>
      <c r="I5" s="87"/>
      <c r="J5" s="88" t="s">
        <v>40</v>
      </c>
      <c r="K5" s="92"/>
      <c r="L5" s="95"/>
      <c r="P5" s="79" t="s">
        <v>191</v>
      </c>
    </row>
    <row r="6" spans="1:16" ht="12.75">
      <c r="A6" s="91">
        <v>3</v>
      </c>
      <c r="B6" s="81" t="s">
        <v>192</v>
      </c>
      <c r="C6" s="82" t="s">
        <v>40</v>
      </c>
      <c r="D6" s="92"/>
      <c r="E6" s="93"/>
      <c r="F6" s="94">
        <v>8</v>
      </c>
      <c r="G6" s="82" t="s">
        <v>193</v>
      </c>
      <c r="H6" s="86"/>
      <c r="I6" s="87"/>
      <c r="J6" s="88" t="s">
        <v>40</v>
      </c>
      <c r="K6" s="92"/>
      <c r="L6" s="95"/>
      <c r="P6" s="54" t="s">
        <v>194</v>
      </c>
    </row>
    <row r="7" spans="1:16" ht="12.75">
      <c r="A7" s="91">
        <v>4</v>
      </c>
      <c r="B7" s="81" t="s">
        <v>195</v>
      </c>
      <c r="C7" s="82" t="s">
        <v>45</v>
      </c>
      <c r="D7" s="92"/>
      <c r="E7" s="93"/>
      <c r="F7" s="94">
        <v>9</v>
      </c>
      <c r="G7" s="82" t="s">
        <v>196</v>
      </c>
      <c r="H7" s="86"/>
      <c r="I7" s="87"/>
      <c r="J7" s="82" t="s">
        <v>31</v>
      </c>
      <c r="K7" s="92"/>
      <c r="L7" s="95"/>
      <c r="P7" s="54" t="s">
        <v>197</v>
      </c>
    </row>
    <row r="8" spans="1:16" ht="12.75">
      <c r="A8" s="96">
        <v>5</v>
      </c>
      <c r="B8" s="81" t="s">
        <v>198</v>
      </c>
      <c r="C8" s="82" t="s">
        <v>29</v>
      </c>
      <c r="D8" s="97"/>
      <c r="E8" s="98"/>
      <c r="F8" s="99">
        <v>10</v>
      </c>
      <c r="G8" s="100"/>
      <c r="H8" s="86"/>
      <c r="I8" s="87"/>
      <c r="J8" s="100"/>
      <c r="K8" s="97"/>
      <c r="L8" s="101"/>
      <c r="P8" s="54" t="s">
        <v>199</v>
      </c>
    </row>
    <row r="9" spans="6:19" ht="12.75">
      <c r="F9" s="102" t="s">
        <v>200</v>
      </c>
      <c r="S9" s="54" t="s">
        <v>201</v>
      </c>
    </row>
    <row r="10" spans="1:27" ht="12.75">
      <c r="A10" s="103" t="s">
        <v>202</v>
      </c>
      <c r="F10" s="104" t="s">
        <v>111</v>
      </c>
      <c r="G10" s="104" t="s">
        <v>112</v>
      </c>
      <c r="H10" s="104" t="s">
        <v>113</v>
      </c>
      <c r="I10" s="104" t="s">
        <v>114</v>
      </c>
      <c r="J10" s="104" t="s">
        <v>115</v>
      </c>
      <c r="K10" s="105" t="s">
        <v>203</v>
      </c>
      <c r="L10" s="104" t="s">
        <v>204</v>
      </c>
      <c r="N10" s="106" t="s">
        <v>205</v>
      </c>
      <c r="P10" s="107" t="s">
        <v>206</v>
      </c>
      <c r="S10" s="54" t="s">
        <v>207</v>
      </c>
      <c r="U10" s="54" t="s">
        <v>208</v>
      </c>
      <c r="W10" s="54" t="s">
        <v>209</v>
      </c>
      <c r="Y10" s="54" t="s">
        <v>210</v>
      </c>
      <c r="AA10" s="54" t="s">
        <v>211</v>
      </c>
    </row>
    <row r="11" spans="1:28" ht="12.75">
      <c r="A11" s="108" t="s">
        <v>118</v>
      </c>
      <c r="B11" s="109" t="str">
        <f>+B4</f>
        <v>Sammalisto Wille</v>
      </c>
      <c r="C11" s="110" t="s">
        <v>212</v>
      </c>
      <c r="D11" s="109" t="str">
        <f>+B8</f>
        <v>Tolppanen Melinda</v>
      </c>
      <c r="E11" s="111"/>
      <c r="F11" s="112">
        <v>5</v>
      </c>
      <c r="G11" s="113" t="s">
        <v>213</v>
      </c>
      <c r="H11" s="112">
        <v>1</v>
      </c>
      <c r="I11" s="112"/>
      <c r="J11" s="112"/>
      <c r="K11" s="114">
        <v>3</v>
      </c>
      <c r="L11" s="115">
        <v>0</v>
      </c>
      <c r="N11" s="116">
        <f aca="true" t="shared" si="0" ref="N11:O15">+S11+U11+W11+Y11+AA11</f>
        <v>24</v>
      </c>
      <c r="O11" s="117">
        <f t="shared" si="0"/>
        <v>6</v>
      </c>
      <c r="P11" s="118">
        <f>+N11-O11</f>
        <v>18</v>
      </c>
      <c r="S11" s="119">
        <f>IF(F11="",0,IF(LEFT(F11,1)="-",ABS(F11),(IF(F11&gt;9,F11+2,11))))</f>
        <v>11</v>
      </c>
      <c r="T11" s="120">
        <f>IF(F11="",0,IF(LEFT(F11,1)="-",(IF(ABS(F11)&gt;9,(ABS(F11)+2),11)),F11))</f>
        <v>5</v>
      </c>
      <c r="U11" s="119">
        <f>IF(G11="",0,IF(LEFT(G11,1)="-",ABS(G11),(IF(G11&gt;9,G11+2,11))))</f>
        <v>2</v>
      </c>
      <c r="V11" s="121" t="str">
        <f>IF(G11="",0,IF(LEFT(G11,1)="-",(IF(ABS(G11)&gt;9,(ABS(G11)+2),11)),G11))</f>
        <v>0</v>
      </c>
      <c r="W11" s="122">
        <f>IF(H11="",0,IF(LEFT(H11,1)="-",ABS(H11),(IF(H11&gt;9,H11+2,11))))</f>
        <v>11</v>
      </c>
      <c r="X11" s="120">
        <f>IF(H11="",0,IF(LEFT(H11,1)="-",(IF(ABS(H11)&gt;9,(ABS(H11)+2),11)),H11))</f>
        <v>1</v>
      </c>
      <c r="Y11" s="119">
        <f>IF(I11="",0,IF(LEFT(I11,1)="-",ABS(I11),(IF(I11&gt;9,I11+2,11))))</f>
        <v>0</v>
      </c>
      <c r="Z11" s="121">
        <f>IF(I11="",0,IF(LEFT(I11,1)="-",(IF(ABS(I11)&gt;9,(ABS(I11)+2),11)),I11))</f>
        <v>0</v>
      </c>
      <c r="AA11" s="122">
        <f>IF(J11="",0,IF(LEFT(J11,1)="-",ABS(J11),(IF(J11&gt;9,J11+2,11))))</f>
        <v>0</v>
      </c>
      <c r="AB11" s="121">
        <f>IF(J11="",0,IF(LEFT(J11,1)="-",(IF(ABS(J11)&gt;9,(ABS(J11)+2),11)),J11))</f>
        <v>0</v>
      </c>
    </row>
    <row r="12" spans="1:28" ht="12.75">
      <c r="A12" s="123" t="s">
        <v>130</v>
      </c>
      <c r="B12" s="124" t="str">
        <f>+B5</f>
        <v>Ervasalo Christoffer</v>
      </c>
      <c r="C12" s="125" t="s">
        <v>212</v>
      </c>
      <c r="D12" s="124" t="str">
        <f>+G5</f>
        <v>Lähti Lauri</v>
      </c>
      <c r="E12" s="126"/>
      <c r="F12" s="112">
        <v>2</v>
      </c>
      <c r="G12" s="112">
        <v>5</v>
      </c>
      <c r="H12" s="112">
        <v>3</v>
      </c>
      <c r="I12" s="113"/>
      <c r="J12" s="112"/>
      <c r="K12" s="114">
        <v>3</v>
      </c>
      <c r="L12" s="127">
        <v>0</v>
      </c>
      <c r="N12" s="116">
        <f t="shared" si="0"/>
        <v>33</v>
      </c>
      <c r="O12" s="117">
        <f t="shared" si="0"/>
        <v>10</v>
      </c>
      <c r="P12" s="118">
        <f>+N12-O12</f>
        <v>23</v>
      </c>
      <c r="S12" s="119">
        <f>IF(F12="",0,IF(LEFT(F12,1)="-",ABS(F12),(IF(F12&gt;9,F12+2,11))))</f>
        <v>11</v>
      </c>
      <c r="T12" s="120">
        <f>IF(F12="",0,IF(LEFT(F12,1)="-",(IF(ABS(F12)&gt;9,(ABS(F12)+2),11)),F12))</f>
        <v>2</v>
      </c>
      <c r="U12" s="119">
        <f>IF(G12="",0,IF(LEFT(G12,1)="-",ABS(G12),(IF(G12&gt;9,G12+2,11))))</f>
        <v>11</v>
      </c>
      <c r="V12" s="121">
        <f>IF(G12="",0,IF(LEFT(G12,1)="-",(IF(ABS(G12)&gt;9,(ABS(G12)+2),11)),G12))</f>
        <v>5</v>
      </c>
      <c r="W12" s="122">
        <f>IF(H12="",0,IF(LEFT(H12,1)="-",ABS(H12),(IF(H12&gt;9,H12+2,11))))</f>
        <v>11</v>
      </c>
      <c r="X12" s="120">
        <f>IF(H12="",0,IF(LEFT(H12,1)="-",(IF(ABS(H12)&gt;9,(ABS(H12)+2),11)),H12))</f>
        <v>3</v>
      </c>
      <c r="Y12" s="119">
        <f>IF(I12="",0,IF(LEFT(I12,1)="-",ABS(I12),(IF(I12&gt;9,I12+2,11))))</f>
        <v>0</v>
      </c>
      <c r="Z12" s="121">
        <f>IF(I12="",0,IF(LEFT(I12,1)="-",(IF(ABS(I12)&gt;9,(ABS(I12)+2),11)),I12))</f>
        <v>0</v>
      </c>
      <c r="AA12" s="122">
        <f>IF(J12="",0,IF(LEFT(J12,1)="-",ABS(J12),(IF(J12&gt;9,J12+2,11))))</f>
        <v>0</v>
      </c>
      <c r="AB12" s="121">
        <f>IF(J12="",0,IF(LEFT(J12,1)="-",(IF(ABS(J12)&gt;9,(ABS(J12)+2),11)),J12))</f>
        <v>0</v>
      </c>
    </row>
    <row r="13" spans="1:28" ht="12.75">
      <c r="A13" s="123" t="s">
        <v>132</v>
      </c>
      <c r="B13" s="124" t="str">
        <f>+B6</f>
        <v>Niukko Ilari</v>
      </c>
      <c r="C13" s="125" t="s">
        <v>212</v>
      </c>
      <c r="D13" s="124" t="str">
        <f>+G4</f>
        <v>Homström Angelina</v>
      </c>
      <c r="E13" s="126"/>
      <c r="F13" s="112">
        <v>-3</v>
      </c>
      <c r="G13" s="112">
        <v>-7</v>
      </c>
      <c r="H13" s="112">
        <v>-4</v>
      </c>
      <c r="I13" s="112"/>
      <c r="J13" s="112"/>
      <c r="K13" s="114">
        <v>0</v>
      </c>
      <c r="L13" s="127">
        <v>3</v>
      </c>
      <c r="N13" s="116">
        <f t="shared" si="0"/>
        <v>14</v>
      </c>
      <c r="O13" s="117">
        <f t="shared" si="0"/>
        <v>33</v>
      </c>
      <c r="P13" s="118">
        <f>+N13-O13</f>
        <v>-19</v>
      </c>
      <c r="S13" s="119">
        <f>IF(F13="",0,IF(LEFT(F13,1)="-",ABS(F13),(IF(F13&gt;9,F13+2,11))))</f>
        <v>3</v>
      </c>
      <c r="T13" s="120">
        <f>IF(F13="",0,IF(LEFT(F13,1)="-",(IF(ABS(F13)&gt;9,(ABS(F13)+2),11)),F13))</f>
        <v>11</v>
      </c>
      <c r="U13" s="119">
        <f>IF(G13="",0,IF(LEFT(G13,1)="-",ABS(G13),(IF(G13&gt;9,G13+2,11))))</f>
        <v>7</v>
      </c>
      <c r="V13" s="121">
        <f>IF(G13="",0,IF(LEFT(G13,1)="-",(IF(ABS(G13)&gt;9,(ABS(G13)+2),11)),G13))</f>
        <v>11</v>
      </c>
      <c r="W13" s="122">
        <f>IF(H13="",0,IF(LEFT(H13,1)="-",ABS(H13),(IF(H13&gt;9,H13+2,11))))</f>
        <v>4</v>
      </c>
      <c r="X13" s="120">
        <f>IF(H13="",0,IF(LEFT(H13,1)="-",(IF(ABS(H13)&gt;9,(ABS(H13)+2),11)),H13))</f>
        <v>11</v>
      </c>
      <c r="Y13" s="119">
        <f>IF(I13="",0,IF(LEFT(I13,1)="-",ABS(I13),(IF(I13&gt;9,I13+2,11))))</f>
        <v>0</v>
      </c>
      <c r="Z13" s="121">
        <f>IF(I13="",0,IF(LEFT(I13,1)="-",(IF(ABS(I13)&gt;9,(ABS(I13)+2),11)),I13))</f>
        <v>0</v>
      </c>
      <c r="AA13" s="122">
        <f>IF(J13="",0,IF(LEFT(J13,1)="-",ABS(J13),(IF(J13&gt;9,J13+2,11))))</f>
        <v>0</v>
      </c>
      <c r="AB13" s="121">
        <f>IF(J13="",0,IF(LEFT(J13,1)="-",(IF(ABS(J13)&gt;9,(ABS(J13)+2),11)),J13))</f>
        <v>0</v>
      </c>
    </row>
    <row r="14" spans="1:28" ht="12.75">
      <c r="A14" s="123" t="s">
        <v>214</v>
      </c>
      <c r="B14" s="124" t="str">
        <f>+B7</f>
        <v>Kanasuo Martti</v>
      </c>
      <c r="C14" s="125" t="s">
        <v>212</v>
      </c>
      <c r="D14" s="124">
        <f>+G8</f>
        <v>0</v>
      </c>
      <c r="E14" s="126"/>
      <c r="F14" s="112"/>
      <c r="G14" s="112"/>
      <c r="H14" s="112"/>
      <c r="I14" s="112"/>
      <c r="J14" s="112"/>
      <c r="K14" s="114"/>
      <c r="L14" s="127">
        <f>IF(COUNT(F14:J14)=0,"",(IF(LEFT(F14,1)="-",1,0)+IF(LEFT(G14,1)="-",1,0)+IF(LEFT(H14,1)="-",1,0)+IF(LEFT(I14,1)="-",1,0)+IF(LEFT(J14,1)="-",1,0)))</f>
      </c>
      <c r="N14" s="116">
        <f t="shared" si="0"/>
        <v>0</v>
      </c>
      <c r="O14" s="117">
        <f t="shared" si="0"/>
        <v>0</v>
      </c>
      <c r="P14" s="118">
        <f>+N14-O14</f>
        <v>0</v>
      </c>
      <c r="S14" s="119">
        <f>IF(F14="",0,IF(LEFT(F14,1)="-",ABS(F14),(IF(F14&gt;9,F14+2,11))))</f>
        <v>0</v>
      </c>
      <c r="T14" s="120">
        <f>IF(F14="",0,IF(LEFT(F14,1)="-",(IF(ABS(F14)&gt;9,(ABS(F14)+2),11)),F14))</f>
        <v>0</v>
      </c>
      <c r="U14" s="119">
        <f>IF(G14="",0,IF(LEFT(G14,1)="-",ABS(G14),(IF(G14&gt;9,G14+2,11))))</f>
        <v>0</v>
      </c>
      <c r="V14" s="121">
        <f>IF(G14="",0,IF(LEFT(G14,1)="-",(IF(ABS(G14)&gt;9,(ABS(G14)+2),11)),G14))</f>
        <v>0</v>
      </c>
      <c r="W14" s="122">
        <f>IF(H14="",0,IF(LEFT(H14,1)="-",ABS(H14),(IF(H14&gt;9,H14+2,11))))</f>
        <v>0</v>
      </c>
      <c r="X14" s="120">
        <f>IF(H14="",0,IF(LEFT(H14,1)="-",(IF(ABS(H14)&gt;9,(ABS(H14)+2),11)),H14))</f>
        <v>0</v>
      </c>
      <c r="Y14" s="119">
        <f>IF(I14="",0,IF(LEFT(I14,1)="-",ABS(I14),(IF(I14&gt;9,I14+2,11))))</f>
        <v>0</v>
      </c>
      <c r="Z14" s="121">
        <f>IF(I14="",0,IF(LEFT(I14,1)="-",(IF(ABS(I14)&gt;9,(ABS(I14)+2),11)),I14))</f>
        <v>0</v>
      </c>
      <c r="AA14" s="122">
        <f>IF(J14="",0,IF(LEFT(J14,1)="-",ABS(J14),(IF(J14&gt;9,J14+2,11))))</f>
        <v>0</v>
      </c>
      <c r="AB14" s="121">
        <f>IF(J14="",0,IF(LEFT(J14,1)="-",(IF(ABS(J14)&gt;9,(ABS(J14)+2),11)),J14))</f>
        <v>0</v>
      </c>
    </row>
    <row r="15" spans="1:28" ht="12.75">
      <c r="A15" s="128" t="s">
        <v>215</v>
      </c>
      <c r="B15" s="129" t="str">
        <f>+G6</f>
        <v>Sorjonen Joel</v>
      </c>
      <c r="C15" s="130" t="s">
        <v>212</v>
      </c>
      <c r="D15" s="129" t="str">
        <f>+G7</f>
        <v>Kuuri-Riutta Konsta</v>
      </c>
      <c r="E15" s="131"/>
      <c r="F15" s="112">
        <v>5</v>
      </c>
      <c r="G15" s="112">
        <v>7</v>
      </c>
      <c r="H15" s="112">
        <v>3</v>
      </c>
      <c r="I15" s="112"/>
      <c r="J15" s="112"/>
      <c r="K15" s="132">
        <v>3</v>
      </c>
      <c r="L15" s="127">
        <v>0</v>
      </c>
      <c r="N15" s="116">
        <f t="shared" si="0"/>
        <v>33</v>
      </c>
      <c r="O15" s="117">
        <f t="shared" si="0"/>
        <v>15</v>
      </c>
      <c r="P15" s="118">
        <f>+N15-O15</f>
        <v>18</v>
      </c>
      <c r="S15" s="119">
        <f>IF(F15="",0,IF(LEFT(F15,1)="-",ABS(F15),(IF(F15&gt;9,F15+2,11))))</f>
        <v>11</v>
      </c>
      <c r="T15" s="120">
        <f>IF(F15="",0,IF(LEFT(F15,1)="-",(IF(ABS(F15)&gt;9,(ABS(F15)+2),11)),F15))</f>
        <v>5</v>
      </c>
      <c r="U15" s="119">
        <f>IF(G15="",0,IF(LEFT(G15,1)="-",ABS(G15),(IF(G15&gt;9,G15+2,11))))</f>
        <v>11</v>
      </c>
      <c r="V15" s="121">
        <f>IF(G15="",0,IF(LEFT(G15,1)="-",(IF(ABS(G15)&gt;9,(ABS(G15)+2),11)),G15))</f>
        <v>7</v>
      </c>
      <c r="W15" s="122">
        <f>IF(H15="",0,IF(LEFT(H15,1)="-",ABS(H15),(IF(H15&gt;9,H15+2,11))))</f>
        <v>11</v>
      </c>
      <c r="X15" s="120">
        <f>IF(H15="",0,IF(LEFT(H15,1)="-",(IF(ABS(H15)&gt;9,(ABS(H15)+2),11)),H15))</f>
        <v>3</v>
      </c>
      <c r="Y15" s="119">
        <f>IF(I15="",0,IF(LEFT(I15,1)="-",ABS(I15),(IF(I15&gt;9,I15+2,11))))</f>
        <v>0</v>
      </c>
      <c r="Z15" s="121">
        <f>IF(I15="",0,IF(LEFT(I15,1)="-",(IF(ABS(I15)&gt;9,(ABS(I15)+2),11)),I15))</f>
        <v>0</v>
      </c>
      <c r="AA15" s="122">
        <f>IF(J15="",0,IF(LEFT(J15,1)="-",ABS(J15),(IF(J15&gt;9,J15+2,11))))</f>
        <v>0</v>
      </c>
      <c r="AB15" s="121">
        <f>IF(J15="",0,IF(LEFT(J15,1)="-",(IF(ABS(J15)&gt;9,(ABS(J15)+2),11)),J15))</f>
        <v>0</v>
      </c>
    </row>
    <row r="16" spans="1:12" ht="12.75">
      <c r="A16" s="103" t="s">
        <v>216</v>
      </c>
      <c r="E16" s="69"/>
      <c r="F16" s="133"/>
      <c r="G16" s="133"/>
      <c r="H16" s="133"/>
      <c r="I16" s="133"/>
      <c r="J16" s="133"/>
      <c r="K16" s="133"/>
      <c r="L16" s="133"/>
    </row>
    <row r="17" spans="1:28" ht="12.75">
      <c r="A17" s="108" t="s">
        <v>127</v>
      </c>
      <c r="B17" s="109" t="str">
        <f>+B4</f>
        <v>Sammalisto Wille</v>
      </c>
      <c r="C17" s="110" t="s">
        <v>212</v>
      </c>
      <c r="D17" s="109" t="str">
        <f>+G5</f>
        <v>Lähti Lauri</v>
      </c>
      <c r="E17" s="111"/>
      <c r="F17" s="112">
        <v>9</v>
      </c>
      <c r="G17" s="112">
        <v>8</v>
      </c>
      <c r="H17" s="112">
        <v>12</v>
      </c>
      <c r="I17" s="112"/>
      <c r="J17" s="112"/>
      <c r="K17" s="114">
        <v>3</v>
      </c>
      <c r="L17" s="115">
        <v>0</v>
      </c>
      <c r="N17" s="116">
        <f aca="true" t="shared" si="1" ref="N17:O21">+S17+U17+W17+Y17+AA17</f>
        <v>36</v>
      </c>
      <c r="O17" s="117">
        <f t="shared" si="1"/>
        <v>29</v>
      </c>
      <c r="P17" s="118">
        <f>+N17-O17</f>
        <v>7</v>
      </c>
      <c r="S17" s="119">
        <f>IF(F17="",0,IF(LEFT(F17,1)="-",ABS(F17),(IF(F17&gt;9,F17+2,11))))</f>
        <v>11</v>
      </c>
      <c r="T17" s="120">
        <f>IF(F17="",0,IF(LEFT(F17,1)="-",(IF(ABS(F17)&gt;9,(ABS(F17)+2),11)),F17))</f>
        <v>9</v>
      </c>
      <c r="U17" s="119">
        <f>IF(G17="",0,IF(LEFT(G17,1)="-",ABS(G17),(IF(G17&gt;9,G17+2,11))))</f>
        <v>11</v>
      </c>
      <c r="V17" s="121">
        <f>IF(G17="",0,IF(LEFT(G17,1)="-",(IF(ABS(G17)&gt;9,(ABS(G17)+2),11)),G17))</f>
        <v>8</v>
      </c>
      <c r="W17" s="122">
        <f>IF(H17="",0,IF(LEFT(H17,1)="-",ABS(H17),(IF(H17&gt;9,H17+2,11))))</f>
        <v>14</v>
      </c>
      <c r="X17" s="120">
        <f>IF(H17="",0,IF(LEFT(H17,1)="-",(IF(ABS(H17)&gt;9,(ABS(H17)+2),11)),H17))</f>
        <v>12</v>
      </c>
      <c r="Y17" s="119">
        <f>IF(I17="",0,IF(LEFT(I17,1)="-",ABS(I17),(IF(I17&gt;9,I17+2,11))))</f>
        <v>0</v>
      </c>
      <c r="Z17" s="121">
        <f>IF(I17="",0,IF(LEFT(I17,1)="-",(IF(ABS(I17)&gt;9,(ABS(I17)+2),11)),I17))</f>
        <v>0</v>
      </c>
      <c r="AA17" s="122">
        <f>IF(J17="",0,IF(LEFT(J17,1)="-",ABS(J17),(IF(J17&gt;9,J17+2,11))))</f>
        <v>0</v>
      </c>
      <c r="AB17" s="121">
        <f>IF(J17="",0,IF(LEFT(J17,1)="-",(IF(ABS(J17)&gt;9,(ABS(J17)+2),11)),J17))</f>
        <v>0</v>
      </c>
    </row>
    <row r="18" spans="1:28" ht="12.75">
      <c r="A18" s="123" t="s">
        <v>128</v>
      </c>
      <c r="B18" s="124" t="str">
        <f>+B5</f>
        <v>Ervasalo Christoffer</v>
      </c>
      <c r="C18" s="125" t="s">
        <v>212</v>
      </c>
      <c r="D18" s="124" t="str">
        <f>+G6</f>
        <v>Sorjonen Joel</v>
      </c>
      <c r="E18" s="126"/>
      <c r="F18" s="112">
        <v>3</v>
      </c>
      <c r="G18" s="112">
        <v>0</v>
      </c>
      <c r="H18" s="112">
        <v>2</v>
      </c>
      <c r="I18" s="112"/>
      <c r="J18" s="112"/>
      <c r="K18" s="114">
        <v>3</v>
      </c>
      <c r="L18" s="127">
        <v>0</v>
      </c>
      <c r="N18" s="116">
        <f t="shared" si="1"/>
        <v>33</v>
      </c>
      <c r="O18" s="117">
        <f t="shared" si="1"/>
        <v>5</v>
      </c>
      <c r="P18" s="118">
        <f>+N18-O18</f>
        <v>28</v>
      </c>
      <c r="S18" s="119">
        <f>IF(F18="",0,IF(LEFT(F18,1)="-",ABS(F18),(IF(F18&gt;9,F18+2,11))))</f>
        <v>11</v>
      </c>
      <c r="T18" s="120">
        <f>IF(F18="",0,IF(LEFT(F18,1)="-",(IF(ABS(F18)&gt;9,(ABS(F18)+2),11)),F18))</f>
        <v>3</v>
      </c>
      <c r="U18" s="119">
        <f>IF(G18="",0,IF(LEFT(G18,1)="-",ABS(G18),(IF(G18&gt;9,G18+2,11))))</f>
        <v>11</v>
      </c>
      <c r="V18" s="121">
        <f>IF(G18="",0,IF(LEFT(G18,1)="-",(IF(ABS(G18)&gt;9,(ABS(G18)+2),11)),G18))</f>
        <v>0</v>
      </c>
      <c r="W18" s="122">
        <f>IF(H18="",0,IF(LEFT(H18,1)="-",ABS(H18),(IF(H18&gt;9,H18+2,11))))</f>
        <v>11</v>
      </c>
      <c r="X18" s="120">
        <f>IF(H18="",0,IF(LEFT(H18,1)="-",(IF(ABS(H18)&gt;9,(ABS(H18)+2),11)),H18))</f>
        <v>2</v>
      </c>
      <c r="Y18" s="119">
        <f>IF(I18="",0,IF(LEFT(I18,1)="-",ABS(I18),(IF(I18&gt;9,I18+2,11))))</f>
        <v>0</v>
      </c>
      <c r="Z18" s="121">
        <f>IF(I18="",0,IF(LEFT(I18,1)="-",(IF(ABS(I18)&gt;9,(ABS(I18)+2),11)),I18))</f>
        <v>0</v>
      </c>
      <c r="AA18" s="122">
        <f>IF(J18="",0,IF(LEFT(J18,1)="-",ABS(J18),(IF(J18&gt;9,J18+2,11))))</f>
        <v>0</v>
      </c>
      <c r="AB18" s="121">
        <f>IF(J18="",0,IF(LEFT(J18,1)="-",(IF(ABS(J18)&gt;9,(ABS(J18)+2),11)),J18))</f>
        <v>0</v>
      </c>
    </row>
    <row r="19" spans="1:28" ht="12.75">
      <c r="A19" s="123" t="s">
        <v>217</v>
      </c>
      <c r="B19" s="124" t="str">
        <f>+B6</f>
        <v>Niukko Ilari</v>
      </c>
      <c r="C19" s="125" t="s">
        <v>212</v>
      </c>
      <c r="D19" s="124" t="str">
        <f>+G7</f>
        <v>Kuuri-Riutta Konsta</v>
      </c>
      <c r="E19" s="126"/>
      <c r="F19" s="112">
        <v>-2</v>
      </c>
      <c r="G19" s="112">
        <v>-1</v>
      </c>
      <c r="H19" s="112">
        <v>-2</v>
      </c>
      <c r="I19" s="112"/>
      <c r="J19" s="112"/>
      <c r="K19" s="114">
        <v>0</v>
      </c>
      <c r="L19" s="127">
        <v>3</v>
      </c>
      <c r="N19" s="116">
        <f t="shared" si="1"/>
        <v>5</v>
      </c>
      <c r="O19" s="117">
        <f t="shared" si="1"/>
        <v>33</v>
      </c>
      <c r="P19" s="118">
        <f>+N19-O19</f>
        <v>-28</v>
      </c>
      <c r="S19" s="119">
        <f>IF(F19="",0,IF(LEFT(F19,1)="-",ABS(F19),(IF(F19&gt;9,F19+2,11))))</f>
        <v>2</v>
      </c>
      <c r="T19" s="120">
        <f>IF(F19="",0,IF(LEFT(F19,1)="-",(IF(ABS(F19)&gt;9,(ABS(F19)+2),11)),F19))</f>
        <v>11</v>
      </c>
      <c r="U19" s="119">
        <f>IF(G19="",0,IF(LEFT(G19,1)="-",ABS(G19),(IF(G19&gt;9,G19+2,11))))</f>
        <v>1</v>
      </c>
      <c r="V19" s="121">
        <f>IF(G19="",0,IF(LEFT(G19,1)="-",(IF(ABS(G19)&gt;9,(ABS(G19)+2),11)),G19))</f>
        <v>11</v>
      </c>
      <c r="W19" s="122">
        <f>IF(H19="",0,IF(LEFT(H19,1)="-",ABS(H19),(IF(H19&gt;9,H19+2,11))))</f>
        <v>2</v>
      </c>
      <c r="X19" s="120">
        <f>IF(H19="",0,IF(LEFT(H19,1)="-",(IF(ABS(H19)&gt;9,(ABS(H19)+2),11)),H19))</f>
        <v>11</v>
      </c>
      <c r="Y19" s="119">
        <f>IF(I19="",0,IF(LEFT(I19,1)="-",ABS(I19),(IF(I19&gt;9,I19+2,11))))</f>
        <v>0</v>
      </c>
      <c r="Z19" s="121">
        <f>IF(I19="",0,IF(LEFT(I19,1)="-",(IF(ABS(I19)&gt;9,(ABS(I19)+2),11)),I19))</f>
        <v>0</v>
      </c>
      <c r="AA19" s="122">
        <f>IF(J19="",0,IF(LEFT(J19,1)="-",ABS(J19),(IF(J19&gt;9,J19+2,11))))</f>
        <v>0</v>
      </c>
      <c r="AB19" s="121">
        <f>IF(J19="",0,IF(LEFT(J19,1)="-",(IF(ABS(J19)&gt;9,(ABS(J19)+2),11)),J19))</f>
        <v>0</v>
      </c>
    </row>
    <row r="20" spans="1:28" ht="12.75">
      <c r="A20" s="123" t="s">
        <v>129</v>
      </c>
      <c r="B20" s="124" t="str">
        <f>+B7</f>
        <v>Kanasuo Martti</v>
      </c>
      <c r="C20" s="125" t="s">
        <v>212</v>
      </c>
      <c r="D20" s="124" t="str">
        <f>+G4</f>
        <v>Homström Angelina</v>
      </c>
      <c r="E20" s="126"/>
      <c r="F20" s="112">
        <v>-8</v>
      </c>
      <c r="G20" s="112">
        <v>-9</v>
      </c>
      <c r="H20" s="112">
        <v>-5</v>
      </c>
      <c r="I20" s="112"/>
      <c r="J20" s="112"/>
      <c r="K20" s="114">
        <v>0</v>
      </c>
      <c r="L20" s="127">
        <v>3</v>
      </c>
      <c r="N20" s="116">
        <f t="shared" si="1"/>
        <v>22</v>
      </c>
      <c r="O20" s="117">
        <f t="shared" si="1"/>
        <v>33</v>
      </c>
      <c r="P20" s="118">
        <f>+N20-O20</f>
        <v>-11</v>
      </c>
      <c r="S20" s="119">
        <f>IF(F20="",0,IF(LEFT(F20,1)="-",ABS(F20),(IF(F20&gt;9,F20+2,11))))</f>
        <v>8</v>
      </c>
      <c r="T20" s="120">
        <f>IF(F20="",0,IF(LEFT(F20,1)="-",(IF(ABS(F20)&gt;9,(ABS(F20)+2),11)),F20))</f>
        <v>11</v>
      </c>
      <c r="U20" s="119">
        <f>IF(G20="",0,IF(LEFT(G20,1)="-",ABS(G20),(IF(G20&gt;9,G20+2,11))))</f>
        <v>9</v>
      </c>
      <c r="V20" s="121">
        <f>IF(G20="",0,IF(LEFT(G20,1)="-",(IF(ABS(G20)&gt;9,(ABS(G20)+2),11)),G20))</f>
        <v>11</v>
      </c>
      <c r="W20" s="122">
        <f>IF(H20="",0,IF(LEFT(H20,1)="-",ABS(H20),(IF(H20&gt;9,H20+2,11))))</f>
        <v>5</v>
      </c>
      <c r="X20" s="120">
        <f>IF(H20="",0,IF(LEFT(H20,1)="-",(IF(ABS(H20)&gt;9,(ABS(H20)+2),11)),H20))</f>
        <v>11</v>
      </c>
      <c r="Y20" s="119">
        <f>IF(I20="",0,IF(LEFT(I20,1)="-",ABS(I20),(IF(I20&gt;9,I20+2,11))))</f>
        <v>0</v>
      </c>
      <c r="Z20" s="121">
        <f>IF(I20="",0,IF(LEFT(I20,1)="-",(IF(ABS(I20)&gt;9,(ABS(I20)+2),11)),I20))</f>
        <v>0</v>
      </c>
      <c r="AA20" s="122">
        <f>IF(J20="",0,IF(LEFT(J20,1)="-",ABS(J20),(IF(J20&gt;9,J20+2,11))))</f>
        <v>0</v>
      </c>
      <c r="AB20" s="121">
        <f>IF(J20="",0,IF(LEFT(J20,1)="-",(IF(ABS(J20)&gt;9,(ABS(J20)+2),11)),J20))</f>
        <v>0</v>
      </c>
    </row>
    <row r="21" spans="1:28" ht="12.75">
      <c r="A21" s="128" t="s">
        <v>218</v>
      </c>
      <c r="B21" s="129" t="str">
        <f>+B8</f>
        <v>Tolppanen Melinda</v>
      </c>
      <c r="C21" s="130" t="s">
        <v>212</v>
      </c>
      <c r="D21" s="129">
        <f>+G8</f>
        <v>0</v>
      </c>
      <c r="E21" s="131"/>
      <c r="F21" s="112"/>
      <c r="G21" s="112"/>
      <c r="H21" s="112"/>
      <c r="I21" s="112"/>
      <c r="J21" s="112"/>
      <c r="K21" s="132"/>
      <c r="L21" s="127">
        <f>IF(COUNT(F21:J21)=0,"",(IF(LEFT(F21,1)="-",1,0)+IF(LEFT(G21,1)="-",1,0)+IF(LEFT(H21,1)="-",1,0)+IF(LEFT(I21,1)="-",1,0)+IF(LEFT(J21,1)="-",1,0)))</f>
      </c>
      <c r="N21" s="116">
        <f t="shared" si="1"/>
        <v>0</v>
      </c>
      <c r="O21" s="117">
        <f t="shared" si="1"/>
        <v>0</v>
      </c>
      <c r="P21" s="118">
        <f>+N21-O21</f>
        <v>0</v>
      </c>
      <c r="S21" s="119">
        <f>IF(F21="",0,IF(LEFT(F21,1)="-",ABS(F21),(IF(F21&gt;9,F21+2,11))))</f>
        <v>0</v>
      </c>
      <c r="T21" s="120">
        <f>IF(F21="",0,IF(LEFT(F21,1)="-",(IF(ABS(F21)&gt;9,(ABS(F21)+2),11)),F21))</f>
        <v>0</v>
      </c>
      <c r="U21" s="119">
        <f>IF(G21="",0,IF(LEFT(G21,1)="-",ABS(G21),(IF(G21&gt;9,G21+2,11))))</f>
        <v>0</v>
      </c>
      <c r="V21" s="121">
        <f>IF(G21="",0,IF(LEFT(G21,1)="-",(IF(ABS(G21)&gt;9,(ABS(G21)+2),11)),G21))</f>
        <v>0</v>
      </c>
      <c r="W21" s="122">
        <f>IF(H21="",0,IF(LEFT(H21,1)="-",ABS(H21),(IF(H21&gt;9,H21+2,11))))</f>
        <v>0</v>
      </c>
      <c r="X21" s="120">
        <f>IF(H21="",0,IF(LEFT(H21,1)="-",(IF(ABS(H21)&gt;9,(ABS(H21)+2),11)),H21))</f>
        <v>0</v>
      </c>
      <c r="Y21" s="119">
        <f>IF(I21="",0,IF(LEFT(I21,1)="-",ABS(I21),(IF(I21&gt;9,I21+2,11))))</f>
        <v>0</v>
      </c>
      <c r="Z21" s="121">
        <f>IF(I21="",0,IF(LEFT(I21,1)="-",(IF(ABS(I21)&gt;9,(ABS(I21)+2),11)),I21))</f>
        <v>0</v>
      </c>
      <c r="AA21" s="122">
        <f>IF(J21="",0,IF(LEFT(J21,1)="-",ABS(J21),(IF(J21&gt;9,J21+2,11))))</f>
        <v>0</v>
      </c>
      <c r="AB21" s="121">
        <f>IF(J21="",0,IF(LEFT(J21,1)="-",(IF(ABS(J21)&gt;9,(ABS(J21)+2),11)),J21))</f>
        <v>0</v>
      </c>
    </row>
    <row r="22" spans="1:12" ht="12.75">
      <c r="A22" s="103" t="s">
        <v>219</v>
      </c>
      <c r="E22" s="69"/>
      <c r="F22" s="133"/>
      <c r="G22" s="133"/>
      <c r="H22" s="133"/>
      <c r="I22" s="133"/>
      <c r="J22" s="133"/>
      <c r="K22" s="133"/>
      <c r="L22" s="133"/>
    </row>
    <row r="23" spans="1:28" ht="12.75">
      <c r="A23" s="108" t="s">
        <v>122</v>
      </c>
      <c r="B23" s="109" t="str">
        <f>+B4</f>
        <v>Sammalisto Wille</v>
      </c>
      <c r="C23" s="110" t="s">
        <v>212</v>
      </c>
      <c r="D23" s="109" t="str">
        <f>+G4</f>
        <v>Homström Angelina</v>
      </c>
      <c r="E23" s="111"/>
      <c r="F23" s="112">
        <v>5</v>
      </c>
      <c r="G23" s="112">
        <v>6</v>
      </c>
      <c r="H23" s="112">
        <v>6</v>
      </c>
      <c r="I23" s="112"/>
      <c r="J23" s="112"/>
      <c r="K23" s="114">
        <v>3</v>
      </c>
      <c r="L23" s="115">
        <v>0</v>
      </c>
      <c r="N23" s="116">
        <f aca="true" t="shared" si="2" ref="N23:O27">+S23+U23+W23+Y23+AA23</f>
        <v>33</v>
      </c>
      <c r="O23" s="117">
        <f t="shared" si="2"/>
        <v>17</v>
      </c>
      <c r="P23" s="118">
        <f>+N23-O23</f>
        <v>16</v>
      </c>
      <c r="S23" s="119">
        <f>IF(F23="",0,IF(LEFT(F23,1)="-",ABS(F23),(IF(F23&gt;9,F23+2,11))))</f>
        <v>11</v>
      </c>
      <c r="T23" s="120">
        <f>IF(F23="",0,IF(LEFT(F23,1)="-",(IF(ABS(F23)&gt;9,(ABS(F23)+2),11)),F23))</f>
        <v>5</v>
      </c>
      <c r="U23" s="119">
        <f>IF(G23="",0,IF(LEFT(G23,1)="-",ABS(G23),(IF(G23&gt;9,G23+2,11))))</f>
        <v>11</v>
      </c>
      <c r="V23" s="121">
        <f>IF(G23="",0,IF(LEFT(G23,1)="-",(IF(ABS(G23)&gt;9,(ABS(G23)+2),11)),G23))</f>
        <v>6</v>
      </c>
      <c r="W23" s="122">
        <f>IF(H23="",0,IF(LEFT(H23,1)="-",ABS(H23),(IF(H23&gt;9,H23+2,11))))</f>
        <v>11</v>
      </c>
      <c r="X23" s="120">
        <f>IF(H23="",0,IF(LEFT(H23,1)="-",(IF(ABS(H23)&gt;9,(ABS(H23)+2),11)),H23))</f>
        <v>6</v>
      </c>
      <c r="Y23" s="119">
        <f>IF(I23="",0,IF(LEFT(I23,1)="-",ABS(I23),(IF(I23&gt;9,I23+2,11))))</f>
        <v>0</v>
      </c>
      <c r="Z23" s="121">
        <f>IF(I23="",0,IF(LEFT(I23,1)="-",(IF(ABS(I23)&gt;9,(ABS(I23)+2),11)),I23))</f>
        <v>0</v>
      </c>
      <c r="AA23" s="122">
        <f>IF(J23="",0,IF(LEFT(J23,1)="-",ABS(J23),(IF(J23&gt;9,J23+2,11))))</f>
        <v>0</v>
      </c>
      <c r="AB23" s="121">
        <f>IF(J23="",0,IF(LEFT(J23,1)="-",(IF(ABS(J23)&gt;9,(ABS(J23)+2),11)),J23))</f>
        <v>0</v>
      </c>
    </row>
    <row r="24" spans="1:28" ht="12.75">
      <c r="A24" s="123" t="s">
        <v>220</v>
      </c>
      <c r="B24" s="124" t="str">
        <f>+B5</f>
        <v>Ervasalo Christoffer</v>
      </c>
      <c r="C24" s="125" t="s">
        <v>212</v>
      </c>
      <c r="D24" s="124" t="str">
        <f>+G7</f>
        <v>Kuuri-Riutta Konsta</v>
      </c>
      <c r="E24" s="126"/>
      <c r="F24" s="112">
        <v>9</v>
      </c>
      <c r="G24" s="112">
        <v>-9</v>
      </c>
      <c r="H24" s="112">
        <v>-8</v>
      </c>
      <c r="I24" s="112">
        <v>6</v>
      </c>
      <c r="J24" s="112">
        <v>6</v>
      </c>
      <c r="K24" s="114">
        <v>3</v>
      </c>
      <c r="L24" s="127">
        <v>2</v>
      </c>
      <c r="N24" s="116">
        <f t="shared" si="2"/>
        <v>50</v>
      </c>
      <c r="O24" s="117">
        <f t="shared" si="2"/>
        <v>43</v>
      </c>
      <c r="P24" s="118">
        <f>+N24-O24</f>
        <v>7</v>
      </c>
      <c r="S24" s="119">
        <f>IF(F24="",0,IF(LEFT(F24,1)="-",ABS(F24),(IF(F24&gt;9,F24+2,11))))</f>
        <v>11</v>
      </c>
      <c r="T24" s="120">
        <f>IF(F24="",0,IF(LEFT(F24,1)="-",(IF(ABS(F24)&gt;9,(ABS(F24)+2),11)),F24))</f>
        <v>9</v>
      </c>
      <c r="U24" s="119">
        <f>IF(G24="",0,IF(LEFT(G24,1)="-",ABS(G24),(IF(G24&gt;9,G24+2,11))))</f>
        <v>9</v>
      </c>
      <c r="V24" s="121">
        <f>IF(G24="",0,IF(LEFT(G24,1)="-",(IF(ABS(G24)&gt;9,(ABS(G24)+2),11)),G24))</f>
        <v>11</v>
      </c>
      <c r="W24" s="122">
        <f>IF(H24="",0,IF(LEFT(H24,1)="-",ABS(H24),(IF(H24&gt;9,H24+2,11))))</f>
        <v>8</v>
      </c>
      <c r="X24" s="120">
        <f>IF(H24="",0,IF(LEFT(H24,1)="-",(IF(ABS(H24)&gt;9,(ABS(H24)+2),11)),H24))</f>
        <v>11</v>
      </c>
      <c r="Y24" s="119">
        <f>IF(I24="",0,IF(LEFT(I24,1)="-",ABS(I24),(IF(I24&gt;9,I24+2,11))))</f>
        <v>11</v>
      </c>
      <c r="Z24" s="121">
        <f>IF(I24="",0,IF(LEFT(I24,1)="-",(IF(ABS(I24)&gt;9,(ABS(I24)+2),11)),I24))</f>
        <v>6</v>
      </c>
      <c r="AA24" s="122">
        <f>IF(J24="",0,IF(LEFT(J24,1)="-",ABS(J24),(IF(J24&gt;9,J24+2,11))))</f>
        <v>11</v>
      </c>
      <c r="AB24" s="121">
        <f>IF(J24="",0,IF(LEFT(J24,1)="-",(IF(ABS(J24)&gt;9,(ABS(J24)+2),11)),J24))</f>
        <v>6</v>
      </c>
    </row>
    <row r="25" spans="1:28" ht="12.75">
      <c r="A25" s="123" t="s">
        <v>124</v>
      </c>
      <c r="B25" s="124" t="str">
        <f>+B6</f>
        <v>Niukko Ilari</v>
      </c>
      <c r="C25" s="125" t="s">
        <v>212</v>
      </c>
      <c r="D25" s="124" t="str">
        <f>+G6</f>
        <v>Sorjonen Joel</v>
      </c>
      <c r="E25" s="126"/>
      <c r="F25" s="112">
        <v>-6</v>
      </c>
      <c r="G25" s="112">
        <v>5</v>
      </c>
      <c r="H25" s="112">
        <v>-6</v>
      </c>
      <c r="I25" s="112">
        <v>9</v>
      </c>
      <c r="J25" s="112">
        <v>-14</v>
      </c>
      <c r="K25" s="114">
        <v>2</v>
      </c>
      <c r="L25" s="127">
        <v>3</v>
      </c>
      <c r="N25" s="116">
        <f t="shared" si="2"/>
        <v>48</v>
      </c>
      <c r="O25" s="117">
        <f t="shared" si="2"/>
        <v>52</v>
      </c>
      <c r="P25" s="118">
        <f>+N25-O25</f>
        <v>-4</v>
      </c>
      <c r="S25" s="119">
        <f>IF(F25="",0,IF(LEFT(F25,1)="-",ABS(F25),(IF(F25&gt;9,F25+2,11))))</f>
        <v>6</v>
      </c>
      <c r="T25" s="120">
        <f>IF(F25="",0,IF(LEFT(F25,1)="-",(IF(ABS(F25)&gt;9,(ABS(F25)+2),11)),F25))</f>
        <v>11</v>
      </c>
      <c r="U25" s="119">
        <f>IF(G25="",0,IF(LEFT(G25,1)="-",ABS(G25),(IF(G25&gt;9,G25+2,11))))</f>
        <v>11</v>
      </c>
      <c r="V25" s="121">
        <f>IF(G25="",0,IF(LEFT(G25,1)="-",(IF(ABS(G25)&gt;9,(ABS(G25)+2),11)),G25))</f>
        <v>5</v>
      </c>
      <c r="W25" s="122">
        <f>IF(H25="",0,IF(LEFT(H25,1)="-",ABS(H25),(IF(H25&gt;9,H25+2,11))))</f>
        <v>6</v>
      </c>
      <c r="X25" s="120">
        <f>IF(H25="",0,IF(LEFT(H25,1)="-",(IF(ABS(H25)&gt;9,(ABS(H25)+2),11)),H25))</f>
        <v>11</v>
      </c>
      <c r="Y25" s="119">
        <f>IF(I25="",0,IF(LEFT(I25,1)="-",ABS(I25),(IF(I25&gt;9,I25+2,11))))</f>
        <v>11</v>
      </c>
      <c r="Z25" s="121">
        <f>IF(I25="",0,IF(LEFT(I25,1)="-",(IF(ABS(I25)&gt;9,(ABS(I25)+2),11)),I25))</f>
        <v>9</v>
      </c>
      <c r="AA25" s="122">
        <f>IF(J25="",0,IF(LEFT(J25,1)="-",ABS(J25),(IF(J25&gt;9,J25+2,11))))</f>
        <v>14</v>
      </c>
      <c r="AB25" s="121">
        <f>IF(J25="",0,IF(LEFT(J25,1)="-",(IF(ABS(J25)&gt;9,(ABS(J25)+2),11)),J25))</f>
        <v>16</v>
      </c>
    </row>
    <row r="26" spans="1:28" ht="12.75">
      <c r="A26" s="123" t="s">
        <v>133</v>
      </c>
      <c r="B26" s="124" t="str">
        <f>+B7</f>
        <v>Kanasuo Martti</v>
      </c>
      <c r="C26" s="125" t="s">
        <v>212</v>
      </c>
      <c r="D26" s="124" t="str">
        <f>+B8</f>
        <v>Tolppanen Melinda</v>
      </c>
      <c r="E26" s="126"/>
      <c r="F26" s="112">
        <v>-9</v>
      </c>
      <c r="G26" s="112">
        <v>-8</v>
      </c>
      <c r="H26" s="112">
        <v>-9</v>
      </c>
      <c r="I26" s="112"/>
      <c r="J26" s="112"/>
      <c r="K26" s="114">
        <v>0</v>
      </c>
      <c r="L26" s="127">
        <v>3</v>
      </c>
      <c r="N26" s="116">
        <f t="shared" si="2"/>
        <v>26</v>
      </c>
      <c r="O26" s="117">
        <f t="shared" si="2"/>
        <v>33</v>
      </c>
      <c r="P26" s="118">
        <f>+N26-O26</f>
        <v>-7</v>
      </c>
      <c r="S26" s="119">
        <f>IF(F26="",0,IF(LEFT(F26,1)="-",ABS(F26),(IF(F26&gt;9,F26+2,11))))</f>
        <v>9</v>
      </c>
      <c r="T26" s="120">
        <f>IF(F26="",0,IF(LEFT(F26,1)="-",(IF(ABS(F26)&gt;9,(ABS(F26)+2),11)),F26))</f>
        <v>11</v>
      </c>
      <c r="U26" s="119">
        <f>IF(G26="",0,IF(LEFT(G26,1)="-",ABS(G26),(IF(G26&gt;9,G26+2,11))))</f>
        <v>8</v>
      </c>
      <c r="V26" s="121">
        <f>IF(G26="",0,IF(LEFT(G26,1)="-",(IF(ABS(G26)&gt;9,(ABS(G26)+2),11)),G26))</f>
        <v>11</v>
      </c>
      <c r="W26" s="122">
        <f>IF(H26="",0,IF(LEFT(H26,1)="-",ABS(H26),(IF(H26&gt;9,H26+2,11))))</f>
        <v>9</v>
      </c>
      <c r="X26" s="120">
        <f>IF(H26="",0,IF(LEFT(H26,1)="-",(IF(ABS(H26)&gt;9,(ABS(H26)+2),11)),H26))</f>
        <v>11</v>
      </c>
      <c r="Y26" s="119">
        <f>IF(I26="",0,IF(LEFT(I26,1)="-",ABS(I26),(IF(I26&gt;9,I26+2,11))))</f>
        <v>0</v>
      </c>
      <c r="Z26" s="121">
        <f>IF(I26="",0,IF(LEFT(I26,1)="-",(IF(ABS(I26)&gt;9,(ABS(I26)+2),11)),I26))</f>
        <v>0</v>
      </c>
      <c r="AA26" s="122">
        <f>IF(J26="",0,IF(LEFT(J26,1)="-",ABS(J26),(IF(J26&gt;9,J26+2,11))))</f>
        <v>0</v>
      </c>
      <c r="AB26" s="121">
        <f>IF(J26="",0,IF(LEFT(J26,1)="-",(IF(ABS(J26)&gt;9,(ABS(J26)+2),11)),J26))</f>
        <v>0</v>
      </c>
    </row>
    <row r="27" spans="1:28" ht="12.75">
      <c r="A27" s="128" t="s">
        <v>221</v>
      </c>
      <c r="B27" s="129" t="str">
        <f>+G5</f>
        <v>Lähti Lauri</v>
      </c>
      <c r="C27" s="130" t="s">
        <v>212</v>
      </c>
      <c r="D27" s="129">
        <f>+G8</f>
        <v>0</v>
      </c>
      <c r="E27" s="131"/>
      <c r="F27" s="112"/>
      <c r="G27" s="112"/>
      <c r="H27" s="113"/>
      <c r="I27" s="112"/>
      <c r="J27" s="112"/>
      <c r="K27" s="132"/>
      <c r="L27" s="127">
        <f>IF(COUNT(F27:J27)=0,"",(IF(LEFT(F27,1)="-",1,0)+IF(LEFT(G27,1)="-",1,0)+IF(LEFT(H27,1)="-",1,0)+IF(LEFT(I27,1)="-",1,0)+IF(LEFT(J27,1)="-",1,0)))</f>
      </c>
      <c r="N27" s="116">
        <f t="shared" si="2"/>
        <v>0</v>
      </c>
      <c r="O27" s="117">
        <f t="shared" si="2"/>
        <v>0</v>
      </c>
      <c r="P27" s="118">
        <f>+N27-O27</f>
        <v>0</v>
      </c>
      <c r="S27" s="119">
        <f>IF(F27="",0,IF(LEFT(F27,1)="-",ABS(F27),(IF(F27&gt;9,F27+2,11))))</f>
        <v>0</v>
      </c>
      <c r="T27" s="120">
        <f>IF(F27="",0,IF(LEFT(F27,1)="-",(IF(ABS(F27)&gt;9,(ABS(F27)+2),11)),F27))</f>
        <v>0</v>
      </c>
      <c r="U27" s="119">
        <f>IF(G27="",0,IF(LEFT(G27,1)="-",ABS(G27),(IF(G27&gt;9,G27+2,11))))</f>
        <v>0</v>
      </c>
      <c r="V27" s="121">
        <f>IF(G27="",0,IF(LEFT(G27,1)="-",(IF(ABS(G27)&gt;9,(ABS(G27)+2),11)),G27))</f>
        <v>0</v>
      </c>
      <c r="W27" s="122">
        <f>IF(H27="",0,IF(LEFT(H27,1)="-",ABS(H27),(IF(H27&gt;9,H27+2,11))))</f>
        <v>0</v>
      </c>
      <c r="X27" s="120">
        <f>IF(H27="",0,IF(LEFT(H27,1)="-",(IF(ABS(H27)&gt;9,(ABS(H27)+2),11)),H27))</f>
        <v>0</v>
      </c>
      <c r="Y27" s="119">
        <f>IF(I27="",0,IF(LEFT(I27,1)="-",ABS(I27),(IF(I27&gt;9,I27+2,11))))</f>
        <v>0</v>
      </c>
      <c r="Z27" s="121">
        <f>IF(I27="",0,IF(LEFT(I27,1)="-",(IF(ABS(I27)&gt;9,(ABS(I27)+2),11)),I27))</f>
        <v>0</v>
      </c>
      <c r="AA27" s="122">
        <f>IF(J27="",0,IF(LEFT(J27,1)="-",ABS(J27),(IF(J27&gt;9,J27+2,11))))</f>
        <v>0</v>
      </c>
      <c r="AB27" s="121">
        <f>IF(J27="",0,IF(LEFT(J27,1)="-",(IF(ABS(J27)&gt;9,(ABS(J27)+2),11)),J27))</f>
        <v>0</v>
      </c>
    </row>
    <row r="28" spans="1:12" ht="12.75">
      <c r="A28" s="103" t="s">
        <v>222</v>
      </c>
      <c r="E28" s="69"/>
      <c r="F28" s="133"/>
      <c r="G28" s="133"/>
      <c r="H28" s="133"/>
      <c r="I28" s="133"/>
      <c r="J28" s="133"/>
      <c r="K28" s="133"/>
      <c r="L28" s="133"/>
    </row>
    <row r="29" spans="1:28" ht="12.75">
      <c r="A29" s="108" t="s">
        <v>131</v>
      </c>
      <c r="B29" s="109" t="str">
        <f>+B4</f>
        <v>Sammalisto Wille</v>
      </c>
      <c r="C29" s="110" t="s">
        <v>212</v>
      </c>
      <c r="D29" s="109" t="str">
        <f>+G6</f>
        <v>Sorjonen Joel</v>
      </c>
      <c r="E29" s="111"/>
      <c r="F29" s="112">
        <v>4</v>
      </c>
      <c r="G29" s="112">
        <v>7</v>
      </c>
      <c r="H29" s="112">
        <v>4</v>
      </c>
      <c r="I29" s="112"/>
      <c r="J29" s="112"/>
      <c r="K29" s="114">
        <v>3</v>
      </c>
      <c r="L29" s="115">
        <v>0</v>
      </c>
      <c r="N29" s="116">
        <f aca="true" t="shared" si="3" ref="N29:O33">+S29+U29+W29+Y29+AA29</f>
        <v>33</v>
      </c>
      <c r="O29" s="117">
        <f t="shared" si="3"/>
        <v>15</v>
      </c>
      <c r="P29" s="118">
        <f>+N29-O29</f>
        <v>18</v>
      </c>
      <c r="S29" s="119">
        <f>IF(F29="",0,IF(LEFT(F29,1)="-",ABS(F29),(IF(F29&gt;9,F29+2,11))))</f>
        <v>11</v>
      </c>
      <c r="T29" s="120">
        <f>IF(F29="",0,IF(LEFT(F29,1)="-",(IF(ABS(F29)&gt;9,(ABS(F29)+2),11)),F29))</f>
        <v>4</v>
      </c>
      <c r="U29" s="119">
        <f>IF(G29="",0,IF(LEFT(G29,1)="-",ABS(G29),(IF(G29&gt;9,G29+2,11))))</f>
        <v>11</v>
      </c>
      <c r="V29" s="121">
        <f>IF(G29="",0,IF(LEFT(G29,1)="-",(IF(ABS(G29)&gt;9,(ABS(G29)+2),11)),G29))</f>
        <v>7</v>
      </c>
      <c r="W29" s="122">
        <f>IF(H29="",0,IF(LEFT(H29,1)="-",ABS(H29),(IF(H29&gt;9,H29+2,11))))</f>
        <v>11</v>
      </c>
      <c r="X29" s="120">
        <f>IF(H29="",0,IF(LEFT(H29,1)="-",(IF(ABS(H29)&gt;9,(ABS(H29)+2),11)),H29))</f>
        <v>4</v>
      </c>
      <c r="Y29" s="119">
        <f>IF(I29="",0,IF(LEFT(I29,1)="-",ABS(I29),(IF(I29&gt;9,I29+2,11))))</f>
        <v>0</v>
      </c>
      <c r="Z29" s="121">
        <f>IF(I29="",0,IF(LEFT(I29,1)="-",(IF(ABS(I29)&gt;9,(ABS(I29)+2),11)),I29))</f>
        <v>0</v>
      </c>
      <c r="AA29" s="122">
        <f>IF(J29="",0,IF(LEFT(J29,1)="-",ABS(J29),(IF(J29&gt;9,J29+2,11))))</f>
        <v>0</v>
      </c>
      <c r="AB29" s="121">
        <f>IF(J29="",0,IF(LEFT(J29,1)="-",(IF(ABS(J29)&gt;9,(ABS(J29)+2),11)),J29))</f>
        <v>0</v>
      </c>
    </row>
    <row r="30" spans="1:28" ht="12.75">
      <c r="A30" s="123" t="s">
        <v>123</v>
      </c>
      <c r="B30" s="124" t="str">
        <f>+B5</f>
        <v>Ervasalo Christoffer</v>
      </c>
      <c r="C30" s="125" t="s">
        <v>212</v>
      </c>
      <c r="D30" s="124" t="str">
        <f>+B8</f>
        <v>Tolppanen Melinda</v>
      </c>
      <c r="E30" s="126"/>
      <c r="F30" s="112">
        <v>-9</v>
      </c>
      <c r="G30" s="112">
        <v>5</v>
      </c>
      <c r="H30" s="112">
        <v>5</v>
      </c>
      <c r="I30" s="112">
        <v>1</v>
      </c>
      <c r="J30" s="112"/>
      <c r="K30" s="114">
        <v>3</v>
      </c>
      <c r="L30" s="127">
        <v>1</v>
      </c>
      <c r="N30" s="116">
        <f t="shared" si="3"/>
        <v>42</v>
      </c>
      <c r="O30" s="117">
        <f t="shared" si="3"/>
        <v>22</v>
      </c>
      <c r="P30" s="118">
        <f>+N30-O30</f>
        <v>20</v>
      </c>
      <c r="S30" s="119">
        <f>IF(F30="",0,IF(LEFT(F30,1)="-",ABS(F30),(IF(F30&gt;9,F30+2,11))))</f>
        <v>9</v>
      </c>
      <c r="T30" s="120">
        <f>IF(F30="",0,IF(LEFT(F30,1)="-",(IF(ABS(F30)&gt;9,(ABS(F30)+2),11)),F30))</f>
        <v>11</v>
      </c>
      <c r="U30" s="119">
        <f>IF(G30="",0,IF(LEFT(G30,1)="-",ABS(G30),(IF(G30&gt;9,G30+2,11))))</f>
        <v>11</v>
      </c>
      <c r="V30" s="121">
        <f>IF(G30="",0,IF(LEFT(G30,1)="-",(IF(ABS(G30)&gt;9,(ABS(G30)+2),11)),G30))</f>
        <v>5</v>
      </c>
      <c r="W30" s="122">
        <f>IF(H30="",0,IF(LEFT(H30,1)="-",ABS(H30),(IF(H30&gt;9,H30+2,11))))</f>
        <v>11</v>
      </c>
      <c r="X30" s="120">
        <f>IF(H30="",0,IF(LEFT(H30,1)="-",(IF(ABS(H30)&gt;9,(ABS(H30)+2),11)),H30))</f>
        <v>5</v>
      </c>
      <c r="Y30" s="119">
        <f>IF(I30="",0,IF(LEFT(I30,1)="-",ABS(I30),(IF(I30&gt;9,I30+2,11))))</f>
        <v>11</v>
      </c>
      <c r="Z30" s="121">
        <f>IF(I30="",0,IF(LEFT(I30,1)="-",(IF(ABS(I30)&gt;9,(ABS(I30)+2),11)),I30))</f>
        <v>1</v>
      </c>
      <c r="AA30" s="122">
        <f>IF(J30="",0,IF(LEFT(J30,1)="-",ABS(J30),(IF(J30&gt;9,J30+2,11))))</f>
        <v>0</v>
      </c>
      <c r="AB30" s="121">
        <f>IF(J30="",0,IF(LEFT(J30,1)="-",(IF(ABS(J30)&gt;9,(ABS(J30)+2),11)),J30))</f>
        <v>0</v>
      </c>
    </row>
    <row r="31" spans="1:28" ht="12.75">
      <c r="A31" s="123" t="s">
        <v>223</v>
      </c>
      <c r="B31" s="124" t="str">
        <f>+B6</f>
        <v>Niukko Ilari</v>
      </c>
      <c r="C31" s="125" t="s">
        <v>212</v>
      </c>
      <c r="D31" s="124">
        <f>+G8</f>
        <v>0</v>
      </c>
      <c r="E31" s="126"/>
      <c r="F31" s="112"/>
      <c r="G31" s="112"/>
      <c r="H31" s="112"/>
      <c r="I31" s="112"/>
      <c r="J31" s="112"/>
      <c r="K31" s="114"/>
      <c r="L31" s="127">
        <f>IF(COUNT(F31:J31)=0,"",(IF(LEFT(F31,1)="-",1,0)+IF(LEFT(G31,1)="-",1,0)+IF(LEFT(H31,1)="-",1,0)+IF(LEFT(I31,1)="-",1,0)+IF(LEFT(J31,1)="-",1,0)))</f>
      </c>
      <c r="N31" s="116">
        <f t="shared" si="3"/>
        <v>0</v>
      </c>
      <c r="O31" s="117">
        <f t="shared" si="3"/>
        <v>0</v>
      </c>
      <c r="P31" s="118">
        <f>+N31-O31</f>
        <v>0</v>
      </c>
      <c r="S31" s="119">
        <f>IF(F31="",0,IF(LEFT(F31,1)="-",ABS(F31),(IF(F31&gt;9,F31+2,11))))</f>
        <v>0</v>
      </c>
      <c r="T31" s="120">
        <f>IF(F31="",0,IF(LEFT(F31,1)="-",(IF(ABS(F31)&gt;9,(ABS(F31)+2),11)),F31))</f>
        <v>0</v>
      </c>
      <c r="U31" s="119">
        <f>IF(G31="",0,IF(LEFT(G31,1)="-",ABS(G31),(IF(G31&gt;9,G31+2,11))))</f>
        <v>0</v>
      </c>
      <c r="V31" s="121">
        <f>IF(G31="",0,IF(LEFT(G31,1)="-",(IF(ABS(G31)&gt;9,(ABS(G31)+2),11)),G31))</f>
        <v>0</v>
      </c>
      <c r="W31" s="122">
        <f>IF(H31="",0,IF(LEFT(H31,1)="-",ABS(H31),(IF(H31&gt;9,H31+2,11))))</f>
        <v>0</v>
      </c>
      <c r="X31" s="120">
        <f>IF(H31="",0,IF(LEFT(H31,1)="-",(IF(ABS(H31)&gt;9,(ABS(H31)+2),11)),H31))</f>
        <v>0</v>
      </c>
      <c r="Y31" s="119">
        <f>IF(I31="",0,IF(LEFT(I31,1)="-",ABS(I31),(IF(I31&gt;9,I31+2,11))))</f>
        <v>0</v>
      </c>
      <c r="Z31" s="121">
        <f>IF(I31="",0,IF(LEFT(I31,1)="-",(IF(ABS(I31)&gt;9,(ABS(I31)+2),11)),I31))</f>
        <v>0</v>
      </c>
      <c r="AA31" s="122">
        <f>IF(J31="",0,IF(LEFT(J31,1)="-",ABS(J31),(IF(J31&gt;9,J31+2,11))))</f>
        <v>0</v>
      </c>
      <c r="AB31" s="121">
        <f>IF(J31="",0,IF(LEFT(J31,1)="-",(IF(ABS(J31)&gt;9,(ABS(J31)+2),11)),J31))</f>
        <v>0</v>
      </c>
    </row>
    <row r="32" spans="1:28" ht="12.75">
      <c r="A32" s="123" t="s">
        <v>224</v>
      </c>
      <c r="B32" s="124" t="str">
        <f>+B7</f>
        <v>Kanasuo Martti</v>
      </c>
      <c r="C32" s="125" t="s">
        <v>212</v>
      </c>
      <c r="D32" s="124" t="str">
        <f>+G7</f>
        <v>Kuuri-Riutta Konsta</v>
      </c>
      <c r="E32" s="126"/>
      <c r="F32" s="112">
        <v>-5</v>
      </c>
      <c r="G32" s="112">
        <v>-5</v>
      </c>
      <c r="H32" s="112">
        <v>-3</v>
      </c>
      <c r="I32" s="112"/>
      <c r="J32" s="112"/>
      <c r="K32" s="114">
        <v>0</v>
      </c>
      <c r="L32" s="127">
        <v>3</v>
      </c>
      <c r="N32" s="116">
        <f t="shared" si="3"/>
        <v>13</v>
      </c>
      <c r="O32" s="117">
        <f t="shared" si="3"/>
        <v>33</v>
      </c>
      <c r="P32" s="118">
        <f>+N32-O32</f>
        <v>-20</v>
      </c>
      <c r="S32" s="119">
        <f>IF(F32="",0,IF(LEFT(F32,1)="-",ABS(F32),(IF(F32&gt;9,F32+2,11))))</f>
        <v>5</v>
      </c>
      <c r="T32" s="120">
        <f>IF(F32="",0,IF(LEFT(F32,1)="-",(IF(ABS(F32)&gt;9,(ABS(F32)+2),11)),F32))</f>
        <v>11</v>
      </c>
      <c r="U32" s="119">
        <f>IF(G32="",0,IF(LEFT(G32,1)="-",ABS(G32),(IF(G32&gt;9,G32+2,11))))</f>
        <v>5</v>
      </c>
      <c r="V32" s="121">
        <f>IF(G32="",0,IF(LEFT(G32,1)="-",(IF(ABS(G32)&gt;9,(ABS(G32)+2),11)),G32))</f>
        <v>11</v>
      </c>
      <c r="W32" s="122">
        <f>IF(H32="",0,IF(LEFT(H32,1)="-",ABS(H32),(IF(H32&gt;9,H32+2,11))))</f>
        <v>3</v>
      </c>
      <c r="X32" s="120">
        <f>IF(H32="",0,IF(LEFT(H32,1)="-",(IF(ABS(H32)&gt;9,(ABS(H32)+2),11)),H32))</f>
        <v>11</v>
      </c>
      <c r="Y32" s="119">
        <f>IF(I32="",0,IF(LEFT(I32,1)="-",ABS(I32),(IF(I32&gt;9,I32+2,11))))</f>
        <v>0</v>
      </c>
      <c r="Z32" s="121">
        <f>IF(I32="",0,IF(LEFT(I32,1)="-",(IF(ABS(I32)&gt;9,(ABS(I32)+2),11)),I32))</f>
        <v>0</v>
      </c>
      <c r="AA32" s="122">
        <f>IF(J32="",0,IF(LEFT(J32,1)="-",ABS(J32),(IF(J32&gt;9,J32+2,11))))</f>
        <v>0</v>
      </c>
      <c r="AB32" s="121">
        <f>IF(J32="",0,IF(LEFT(J32,1)="-",(IF(ABS(J32)&gt;9,(ABS(J32)+2),11)),J32))</f>
        <v>0</v>
      </c>
    </row>
    <row r="33" spans="1:28" ht="12.75">
      <c r="A33" s="128" t="s">
        <v>141</v>
      </c>
      <c r="B33" s="129" t="str">
        <f>+G4</f>
        <v>Homström Angelina</v>
      </c>
      <c r="C33" s="130" t="s">
        <v>212</v>
      </c>
      <c r="D33" s="129" t="str">
        <f>+G5</f>
        <v>Lähti Lauri</v>
      </c>
      <c r="E33" s="131"/>
      <c r="F33" s="112">
        <v>-6</v>
      </c>
      <c r="G33" s="112">
        <v>-7</v>
      </c>
      <c r="H33" s="112">
        <v>-7</v>
      </c>
      <c r="I33" s="112"/>
      <c r="J33" s="112"/>
      <c r="K33" s="132">
        <v>0</v>
      </c>
      <c r="L33" s="127">
        <v>3</v>
      </c>
      <c r="N33" s="116">
        <f t="shared" si="3"/>
        <v>20</v>
      </c>
      <c r="O33" s="117">
        <f t="shared" si="3"/>
        <v>33</v>
      </c>
      <c r="P33" s="118">
        <f>+N33-O33</f>
        <v>-13</v>
      </c>
      <c r="S33" s="119">
        <f>IF(F33="",0,IF(LEFT(F33,1)="-",ABS(F33),(IF(F33&gt;9,F33+2,11))))</f>
        <v>6</v>
      </c>
      <c r="T33" s="120">
        <f>IF(F33="",0,IF(LEFT(F33,1)="-",(IF(ABS(F33)&gt;9,(ABS(F33)+2),11)),F33))</f>
        <v>11</v>
      </c>
      <c r="U33" s="119">
        <f>IF(G33="",0,IF(LEFT(G33,1)="-",ABS(G33),(IF(G33&gt;9,G33+2,11))))</f>
        <v>7</v>
      </c>
      <c r="V33" s="121">
        <f>IF(G33="",0,IF(LEFT(G33,1)="-",(IF(ABS(G33)&gt;9,(ABS(G33)+2),11)),G33))</f>
        <v>11</v>
      </c>
      <c r="W33" s="122">
        <f>IF(H33="",0,IF(LEFT(H33,1)="-",ABS(H33),(IF(H33&gt;9,H33+2,11))))</f>
        <v>7</v>
      </c>
      <c r="X33" s="120">
        <f>IF(H33="",0,IF(LEFT(H33,1)="-",(IF(ABS(H33)&gt;9,(ABS(H33)+2),11)),H33))</f>
        <v>11</v>
      </c>
      <c r="Y33" s="119">
        <f>IF(I33="",0,IF(LEFT(I33,1)="-",ABS(I33),(IF(I33&gt;9,I33+2,11))))</f>
        <v>0</v>
      </c>
      <c r="Z33" s="121">
        <f>IF(I33="",0,IF(LEFT(I33,1)="-",(IF(ABS(I33)&gt;9,(ABS(I33)+2),11)),I33))</f>
        <v>0</v>
      </c>
      <c r="AA33" s="122">
        <f>IF(J33="",0,IF(LEFT(J33,1)="-",ABS(J33),(IF(J33&gt;9,J33+2,11))))</f>
        <v>0</v>
      </c>
      <c r="AB33" s="121">
        <f>IF(J33="",0,IF(LEFT(J33,1)="-",(IF(ABS(J33)&gt;9,(ABS(J33)+2),11)),J33))</f>
        <v>0</v>
      </c>
    </row>
    <row r="34" spans="1:12" ht="12.75">
      <c r="A34" s="103" t="s">
        <v>225</v>
      </c>
      <c r="E34" s="69"/>
      <c r="F34" s="133"/>
      <c r="G34" s="133"/>
      <c r="H34" s="133"/>
      <c r="I34" s="133"/>
      <c r="J34" s="133"/>
      <c r="K34" s="133"/>
      <c r="L34" s="133"/>
    </row>
    <row r="35" spans="1:28" ht="12.75">
      <c r="A35" s="108" t="s">
        <v>226</v>
      </c>
      <c r="B35" s="109" t="str">
        <f>+B4</f>
        <v>Sammalisto Wille</v>
      </c>
      <c r="C35" s="110" t="s">
        <v>212</v>
      </c>
      <c r="D35" s="109" t="str">
        <f>+G7</f>
        <v>Kuuri-Riutta Konsta</v>
      </c>
      <c r="E35" s="111"/>
      <c r="F35" s="112">
        <v>10</v>
      </c>
      <c r="G35" s="112">
        <v>9</v>
      </c>
      <c r="H35" s="112">
        <v>10</v>
      </c>
      <c r="I35" s="112"/>
      <c r="J35" s="112"/>
      <c r="K35" s="114">
        <v>3</v>
      </c>
      <c r="L35" s="115">
        <v>0</v>
      </c>
      <c r="N35" s="116">
        <f aca="true" t="shared" si="4" ref="N35:O39">+S35+U35+W35+Y35+AA35</f>
        <v>35</v>
      </c>
      <c r="O35" s="117">
        <f t="shared" si="4"/>
        <v>29</v>
      </c>
      <c r="P35" s="118">
        <f>+N35-O35</f>
        <v>6</v>
      </c>
      <c r="S35" s="119">
        <f>IF(F35="",0,IF(LEFT(F35,1)="-",ABS(F35),(IF(F35&gt;9,F35+2,11))))</f>
        <v>12</v>
      </c>
      <c r="T35" s="120">
        <f>IF(F35="",0,IF(LEFT(F35,1)="-",(IF(ABS(F35)&gt;9,(ABS(F35)+2),11)),F35))</f>
        <v>10</v>
      </c>
      <c r="U35" s="119">
        <f>IF(G35="",0,IF(LEFT(G35,1)="-",ABS(G35),(IF(G35&gt;9,G35+2,11))))</f>
        <v>11</v>
      </c>
      <c r="V35" s="121">
        <f>IF(G35="",0,IF(LEFT(G35,1)="-",(IF(ABS(G35)&gt;9,(ABS(G35)+2),11)),G35))</f>
        <v>9</v>
      </c>
      <c r="W35" s="122">
        <f>IF(H35="",0,IF(LEFT(H35,1)="-",ABS(H35),(IF(H35&gt;9,H35+2,11))))</f>
        <v>12</v>
      </c>
      <c r="X35" s="120">
        <f>IF(H35="",0,IF(LEFT(H35,1)="-",(IF(ABS(H35)&gt;9,(ABS(H35)+2),11)),H35))</f>
        <v>10</v>
      </c>
      <c r="Y35" s="119">
        <f>IF(I35="",0,IF(LEFT(I35,1)="-",ABS(I35),(IF(I35&gt;9,I35+2,11))))</f>
        <v>0</v>
      </c>
      <c r="Z35" s="121">
        <f>IF(I35="",0,IF(LEFT(I35,1)="-",(IF(ABS(I35)&gt;9,(ABS(I35)+2),11)),I35))</f>
        <v>0</v>
      </c>
      <c r="AA35" s="122">
        <f>IF(J35="",0,IF(LEFT(J35,1)="-",ABS(J35),(IF(J35&gt;9,J35+2,11))))</f>
        <v>0</v>
      </c>
      <c r="AB35" s="121">
        <f>IF(J35="",0,IF(LEFT(J35,1)="-",(IF(ABS(J35)&gt;9,(ABS(J35)+2),11)),J35))</f>
        <v>0</v>
      </c>
    </row>
    <row r="36" spans="1:28" ht="12.75">
      <c r="A36" s="123" t="s">
        <v>227</v>
      </c>
      <c r="B36" s="124" t="str">
        <f>+B5</f>
        <v>Ervasalo Christoffer</v>
      </c>
      <c r="C36" s="125" t="s">
        <v>212</v>
      </c>
      <c r="D36" s="124">
        <f>+G8</f>
        <v>0</v>
      </c>
      <c r="E36" s="126"/>
      <c r="F36" s="112"/>
      <c r="G36" s="112"/>
      <c r="H36" s="112"/>
      <c r="I36" s="112"/>
      <c r="J36" s="112"/>
      <c r="K36" s="114"/>
      <c r="L36" s="127">
        <f>IF(COUNT(F36:J36)=0,"",(IF(LEFT(F36,1)="-",1,0)+IF(LEFT(G36,1)="-",1,0)+IF(LEFT(H36,1)="-",1,0)+IF(LEFT(I36,1)="-",1,0)+IF(LEFT(J36,1)="-",1,0)))</f>
      </c>
      <c r="N36" s="116">
        <f t="shared" si="4"/>
        <v>0</v>
      </c>
      <c r="O36" s="117">
        <f t="shared" si="4"/>
        <v>0</v>
      </c>
      <c r="P36" s="118">
        <f>+N36-O36</f>
        <v>0</v>
      </c>
      <c r="S36" s="119">
        <f>IF(F36="",0,IF(LEFT(F36,1)="-",ABS(F36),(IF(F36&gt;9,F36+2,11))))</f>
        <v>0</v>
      </c>
      <c r="T36" s="120">
        <f>IF(F36="",0,IF(LEFT(F36,1)="-",(IF(ABS(F36)&gt;9,(ABS(F36)+2),11)),F36))</f>
        <v>0</v>
      </c>
      <c r="U36" s="119">
        <f>IF(G36="",0,IF(LEFT(G36,1)="-",ABS(G36),(IF(G36&gt;9,G36+2,11))))</f>
        <v>0</v>
      </c>
      <c r="V36" s="121">
        <f>IF(G36="",0,IF(LEFT(G36,1)="-",(IF(ABS(G36)&gt;9,(ABS(G36)+2),11)),G36))</f>
        <v>0</v>
      </c>
      <c r="W36" s="122">
        <f>IF(H36="",0,IF(LEFT(H36,1)="-",ABS(H36),(IF(H36&gt;9,H36+2,11))))</f>
        <v>0</v>
      </c>
      <c r="X36" s="120">
        <f>IF(H36="",0,IF(LEFT(H36,1)="-",(IF(ABS(H36)&gt;9,(ABS(H36)+2),11)),H36))</f>
        <v>0</v>
      </c>
      <c r="Y36" s="119">
        <f>IF(I36="",0,IF(LEFT(I36,1)="-",ABS(I36),(IF(I36&gt;9,I36+2,11))))</f>
        <v>0</v>
      </c>
      <c r="Z36" s="121">
        <f>IF(I36="",0,IF(LEFT(I36,1)="-",(IF(ABS(I36)&gt;9,(ABS(I36)+2),11)),I36))</f>
        <v>0</v>
      </c>
      <c r="AA36" s="122">
        <f>IF(J36="",0,IF(LEFT(J36,1)="-",ABS(J36),(IF(J36&gt;9,J36+2,11))))</f>
        <v>0</v>
      </c>
      <c r="AB36" s="121">
        <f>IF(J36="",0,IF(LEFT(J36,1)="-",(IF(ABS(J36)&gt;9,(ABS(J36)+2),11)),J36))</f>
        <v>0</v>
      </c>
    </row>
    <row r="37" spans="1:28" ht="12.75">
      <c r="A37" s="123" t="s">
        <v>125</v>
      </c>
      <c r="B37" s="124" t="str">
        <f>+B7</f>
        <v>Kanasuo Martti</v>
      </c>
      <c r="C37" s="125" t="s">
        <v>212</v>
      </c>
      <c r="D37" s="124" t="str">
        <f>+G5</f>
        <v>Lähti Lauri</v>
      </c>
      <c r="E37" s="126"/>
      <c r="F37" s="112">
        <v>-4</v>
      </c>
      <c r="G37" s="112">
        <v>-10</v>
      </c>
      <c r="H37" s="112">
        <v>-10</v>
      </c>
      <c r="I37" s="112"/>
      <c r="J37" s="112"/>
      <c r="K37" s="114">
        <v>0</v>
      </c>
      <c r="L37" s="127">
        <v>3</v>
      </c>
      <c r="N37" s="116">
        <f t="shared" si="4"/>
        <v>24</v>
      </c>
      <c r="O37" s="117">
        <f t="shared" si="4"/>
        <v>35</v>
      </c>
      <c r="P37" s="118">
        <f>+N37-O37</f>
        <v>-11</v>
      </c>
      <c r="S37" s="119">
        <f>IF(F37="",0,IF(LEFT(F37,1)="-",ABS(F37),(IF(F37&gt;9,F37+2,11))))</f>
        <v>4</v>
      </c>
      <c r="T37" s="120">
        <f>IF(F37="",0,IF(LEFT(F37,1)="-",(IF(ABS(F37)&gt;9,(ABS(F37)+2),11)),F37))</f>
        <v>11</v>
      </c>
      <c r="U37" s="119">
        <f>IF(G37="",0,IF(LEFT(G37,1)="-",ABS(G37),(IF(G37&gt;9,G37+2,11))))</f>
        <v>10</v>
      </c>
      <c r="V37" s="121">
        <f>IF(G37="",0,IF(LEFT(G37,1)="-",(IF(ABS(G37)&gt;9,(ABS(G37)+2),11)),G37))</f>
        <v>12</v>
      </c>
      <c r="W37" s="122">
        <f>IF(H37="",0,IF(LEFT(H37,1)="-",ABS(H37),(IF(H37&gt;9,H37+2,11))))</f>
        <v>10</v>
      </c>
      <c r="X37" s="120">
        <f>IF(H37="",0,IF(LEFT(H37,1)="-",(IF(ABS(H37)&gt;9,(ABS(H37)+2),11)),H37))</f>
        <v>12</v>
      </c>
      <c r="Y37" s="119">
        <f>IF(I37="",0,IF(LEFT(I37,1)="-",ABS(I37),(IF(I37&gt;9,I37+2,11))))</f>
        <v>0</v>
      </c>
      <c r="Z37" s="121">
        <f>IF(I37="",0,IF(LEFT(I37,1)="-",(IF(ABS(I37)&gt;9,(ABS(I37)+2),11)),I37))</f>
        <v>0</v>
      </c>
      <c r="AA37" s="122">
        <f>IF(J37="",0,IF(LEFT(J37,1)="-",ABS(J37),(IF(J37&gt;9,J37+2,11))))</f>
        <v>0</v>
      </c>
      <c r="AB37" s="121">
        <f>IF(J37="",0,IF(LEFT(J37,1)="-",(IF(ABS(J37)&gt;9,(ABS(J37)+2),11)),J37))</f>
        <v>0</v>
      </c>
    </row>
    <row r="38" spans="1:28" ht="12.75">
      <c r="A38" s="123" t="s">
        <v>137</v>
      </c>
      <c r="B38" s="124" t="str">
        <f>+G4</f>
        <v>Homström Angelina</v>
      </c>
      <c r="C38" s="125" t="s">
        <v>212</v>
      </c>
      <c r="D38" s="124" t="str">
        <f>+G6</f>
        <v>Sorjonen Joel</v>
      </c>
      <c r="E38" s="126"/>
      <c r="F38" s="112">
        <v>-5</v>
      </c>
      <c r="G38" s="112">
        <v>4</v>
      </c>
      <c r="H38" s="112">
        <v>8</v>
      </c>
      <c r="I38" s="112">
        <v>4</v>
      </c>
      <c r="J38" s="112"/>
      <c r="K38" s="114">
        <v>3</v>
      </c>
      <c r="L38" s="127">
        <v>1</v>
      </c>
      <c r="N38" s="116">
        <f t="shared" si="4"/>
        <v>38</v>
      </c>
      <c r="O38" s="117">
        <f t="shared" si="4"/>
        <v>27</v>
      </c>
      <c r="P38" s="118">
        <f>+N38-O38</f>
        <v>11</v>
      </c>
      <c r="S38" s="119">
        <f>IF(F38="",0,IF(LEFT(F38,1)="-",ABS(F38),(IF(F38&gt;9,F38+2,11))))</f>
        <v>5</v>
      </c>
      <c r="T38" s="120">
        <f>IF(F38="",0,IF(LEFT(F38,1)="-",(IF(ABS(F38)&gt;9,(ABS(F38)+2),11)),F38))</f>
        <v>11</v>
      </c>
      <c r="U38" s="119">
        <f>IF(G38="",0,IF(LEFT(G38,1)="-",ABS(G38),(IF(G38&gt;9,G38+2,11))))</f>
        <v>11</v>
      </c>
      <c r="V38" s="121">
        <f>IF(G38="",0,IF(LEFT(G38,1)="-",(IF(ABS(G38)&gt;9,(ABS(G38)+2),11)),G38))</f>
        <v>4</v>
      </c>
      <c r="W38" s="122">
        <f>IF(H38="",0,IF(LEFT(H38,1)="-",ABS(H38),(IF(H38&gt;9,H38+2,11))))</f>
        <v>11</v>
      </c>
      <c r="X38" s="120">
        <f>IF(H38="",0,IF(LEFT(H38,1)="-",(IF(ABS(H38)&gt;9,(ABS(H38)+2),11)),H38))</f>
        <v>8</v>
      </c>
      <c r="Y38" s="119">
        <f>IF(I38="",0,IF(LEFT(I38,1)="-",ABS(I38),(IF(I38&gt;9,I38+2,11))))</f>
        <v>11</v>
      </c>
      <c r="Z38" s="121">
        <f>IF(I38="",0,IF(LEFT(I38,1)="-",(IF(ABS(I38)&gt;9,(ABS(I38)+2),11)),I38))</f>
        <v>4</v>
      </c>
      <c r="AA38" s="122">
        <f>IF(J38="",0,IF(LEFT(J38,1)="-",ABS(J38),(IF(J38&gt;9,J38+2,11))))</f>
        <v>0</v>
      </c>
      <c r="AB38" s="121">
        <f>IF(J38="",0,IF(LEFT(J38,1)="-",(IF(ABS(J38)&gt;9,(ABS(J38)+2),11)),J38))</f>
        <v>0</v>
      </c>
    </row>
    <row r="39" spans="1:28" ht="12.75">
      <c r="A39" s="128" t="s">
        <v>126</v>
      </c>
      <c r="B39" s="129" t="str">
        <f>+B6</f>
        <v>Niukko Ilari</v>
      </c>
      <c r="C39" s="130" t="s">
        <v>212</v>
      </c>
      <c r="D39" s="129" t="str">
        <f>+B8</f>
        <v>Tolppanen Melinda</v>
      </c>
      <c r="E39" s="131"/>
      <c r="F39" s="112">
        <v>-8</v>
      </c>
      <c r="G39" s="112">
        <v>-7</v>
      </c>
      <c r="H39" s="112">
        <v>-7</v>
      </c>
      <c r="I39" s="112"/>
      <c r="J39" s="112"/>
      <c r="K39" s="132">
        <v>0</v>
      </c>
      <c r="L39" s="127">
        <v>3</v>
      </c>
      <c r="N39" s="116">
        <f t="shared" si="4"/>
        <v>22</v>
      </c>
      <c r="O39" s="117">
        <f t="shared" si="4"/>
        <v>33</v>
      </c>
      <c r="P39" s="118">
        <f>+N39-O39</f>
        <v>-11</v>
      </c>
      <c r="S39" s="119">
        <f>IF(F39="",0,IF(LEFT(F39,1)="-",ABS(F39),(IF(F39&gt;9,F39+2,11))))</f>
        <v>8</v>
      </c>
      <c r="T39" s="120">
        <f>IF(F39="",0,IF(LEFT(F39,1)="-",(IF(ABS(F39)&gt;9,(ABS(F39)+2),11)),F39))</f>
        <v>11</v>
      </c>
      <c r="U39" s="119">
        <f>IF(G39="",0,IF(LEFT(G39,1)="-",ABS(G39),(IF(G39&gt;9,G39+2,11))))</f>
        <v>7</v>
      </c>
      <c r="V39" s="121">
        <f>IF(G39="",0,IF(LEFT(G39,1)="-",(IF(ABS(G39)&gt;9,(ABS(G39)+2),11)),G39))</f>
        <v>11</v>
      </c>
      <c r="W39" s="122">
        <f>IF(H39="",0,IF(LEFT(H39,1)="-",ABS(H39),(IF(H39&gt;9,H39+2,11))))</f>
        <v>7</v>
      </c>
      <c r="X39" s="120">
        <f>IF(H39="",0,IF(LEFT(H39,1)="-",(IF(ABS(H39)&gt;9,(ABS(H39)+2),11)),H39))</f>
        <v>11</v>
      </c>
      <c r="Y39" s="119">
        <f>IF(I39="",0,IF(LEFT(I39,1)="-",ABS(I39),(IF(I39&gt;9,I39+2,11))))</f>
        <v>0</v>
      </c>
      <c r="Z39" s="121">
        <f>IF(I39="",0,IF(LEFT(I39,1)="-",(IF(ABS(I39)&gt;9,(ABS(I39)+2),11)),I39))</f>
        <v>0</v>
      </c>
      <c r="AA39" s="122">
        <f>IF(J39="",0,IF(LEFT(J39,1)="-",ABS(J39),(IF(J39&gt;9,J39+2,11))))</f>
        <v>0</v>
      </c>
      <c r="AB39" s="121">
        <f>IF(J39="",0,IF(LEFT(J39,1)="-",(IF(ABS(J39)&gt;9,(ABS(J39)+2),11)),J39))</f>
        <v>0</v>
      </c>
    </row>
    <row r="40" spans="1:12" ht="12.75">
      <c r="A40" s="103" t="s">
        <v>228</v>
      </c>
      <c r="C40" s="134" t="s">
        <v>229</v>
      </c>
      <c r="D40" s="134"/>
      <c r="E40" s="69"/>
      <c r="F40" s="133"/>
      <c r="G40" s="133"/>
      <c r="H40" s="133"/>
      <c r="I40" s="133"/>
      <c r="J40" s="133"/>
      <c r="K40" s="133"/>
      <c r="L40" s="133"/>
    </row>
    <row r="41" spans="1:28" ht="12.75">
      <c r="A41" s="108" t="s">
        <v>230</v>
      </c>
      <c r="B41" s="109" t="str">
        <f>+B4</f>
        <v>Sammalisto Wille</v>
      </c>
      <c r="C41" s="110" t="s">
        <v>212</v>
      </c>
      <c r="D41" s="109">
        <f>+G8</f>
        <v>0</v>
      </c>
      <c r="E41" s="111"/>
      <c r="F41" s="112"/>
      <c r="G41" s="112"/>
      <c r="H41" s="112"/>
      <c r="I41" s="112"/>
      <c r="J41" s="112"/>
      <c r="K41" s="114"/>
      <c r="L41" s="115">
        <f>IF(COUNT(F41:J41)=0,"",(IF(LEFT(F41,1)="-",1,0)+IF(LEFT(G41,1)="-",1,0)+IF(LEFT(H41,1)="-",1,0)+IF(LEFT(I41,1)="-",1,0)+IF(LEFT(J41,1)="-",1,0)))</f>
      </c>
      <c r="N41" s="116">
        <f aca="true" t="shared" si="5" ref="N41:O45">+S41+U41+W41+Y41+AA41</f>
        <v>0</v>
      </c>
      <c r="O41" s="117">
        <f t="shared" si="5"/>
        <v>0</v>
      </c>
      <c r="P41" s="118">
        <f>+N41-O41</f>
        <v>0</v>
      </c>
      <c r="S41" s="119">
        <f>IF(F41="",0,IF(LEFT(F41,1)="-",ABS(F41),(IF(F41&gt;9,F41+2,11))))</f>
        <v>0</v>
      </c>
      <c r="T41" s="120">
        <f>IF(F41="",0,IF(LEFT(F41,1)="-",(IF(ABS(F41)&gt;9,(ABS(F41)+2),11)),F41))</f>
        <v>0</v>
      </c>
      <c r="U41" s="119">
        <f>IF(G41="",0,IF(LEFT(G41,1)="-",ABS(G41),(IF(G41&gt;9,G41+2,11))))</f>
        <v>0</v>
      </c>
      <c r="V41" s="121">
        <f>IF(G41="",0,IF(LEFT(G41,1)="-",(IF(ABS(G41)&gt;9,(ABS(G41)+2),11)),G41))</f>
        <v>0</v>
      </c>
      <c r="W41" s="122">
        <f>IF(H41="",0,IF(LEFT(H41,1)="-",ABS(H41),(IF(H41&gt;9,H41+2,11))))</f>
        <v>0</v>
      </c>
      <c r="X41" s="120">
        <f>IF(H41="",0,IF(LEFT(H41,1)="-",(IF(ABS(H41)&gt;9,(ABS(H41)+2),11)),H41))</f>
        <v>0</v>
      </c>
      <c r="Y41" s="119">
        <f>IF(I41="",0,IF(LEFT(I41,1)="-",ABS(I41),(IF(I41&gt;9,I41+2,11))))</f>
        <v>0</v>
      </c>
      <c r="Z41" s="121">
        <f>IF(I41="",0,IF(LEFT(I41,1)="-",(IF(ABS(I41)&gt;9,(ABS(I41)+2),11)),I41))</f>
        <v>0</v>
      </c>
      <c r="AA41" s="122">
        <f>IF(J41="",0,IF(LEFT(J41,1)="-",ABS(J41),(IF(J41&gt;9,J41+2,11))))</f>
        <v>0</v>
      </c>
      <c r="AB41" s="121">
        <f>IF(J41="",0,IF(LEFT(J41,1)="-",(IF(ABS(J41)&gt;9,(ABS(J41)+2),11)),J41))</f>
        <v>0</v>
      </c>
    </row>
    <row r="42" spans="1:28" ht="12.75">
      <c r="A42" s="123" t="s">
        <v>119</v>
      </c>
      <c r="B42" s="124" t="str">
        <f>+B5</f>
        <v>Ervasalo Christoffer</v>
      </c>
      <c r="C42" s="125" t="s">
        <v>212</v>
      </c>
      <c r="D42" s="124" t="str">
        <f>+G4</f>
        <v>Homström Angelina</v>
      </c>
      <c r="E42" s="126"/>
      <c r="F42" s="112">
        <v>5</v>
      </c>
      <c r="G42" s="112">
        <v>5</v>
      </c>
      <c r="H42" s="112">
        <v>5</v>
      </c>
      <c r="I42" s="112"/>
      <c r="J42" s="112"/>
      <c r="K42" s="114">
        <v>3</v>
      </c>
      <c r="L42" s="127">
        <f>IF(COUNT(F42:J42)=0,"",(IF(LEFT(F42,1)="-",1,0)+IF(LEFT(G42,1)="-",1,0)+IF(LEFT(H42,1)="-",1,0)+IF(LEFT(I42,1)="-",1,0)+IF(LEFT(J42,1)="-",1,0)))</f>
        <v>0</v>
      </c>
      <c r="N42" s="116">
        <f t="shared" si="5"/>
        <v>33</v>
      </c>
      <c r="O42" s="117">
        <f t="shared" si="5"/>
        <v>15</v>
      </c>
      <c r="P42" s="118">
        <f>+N42-O42</f>
        <v>18</v>
      </c>
      <c r="S42" s="119">
        <f>IF(F42="",0,IF(LEFT(F42,1)="-",ABS(F42),(IF(F42&gt;9,F42+2,11))))</f>
        <v>11</v>
      </c>
      <c r="T42" s="120">
        <f>IF(F42="",0,IF(LEFT(F42,1)="-",(IF(ABS(F42)&gt;9,(ABS(F42)+2),11)),F42))</f>
        <v>5</v>
      </c>
      <c r="U42" s="119">
        <f>IF(G42="",0,IF(LEFT(G42,1)="-",ABS(G42),(IF(G42&gt;9,G42+2,11))))</f>
        <v>11</v>
      </c>
      <c r="V42" s="121">
        <f>IF(G42="",0,IF(LEFT(G42,1)="-",(IF(ABS(G42)&gt;9,(ABS(G42)+2),11)),G42))</f>
        <v>5</v>
      </c>
      <c r="W42" s="122">
        <f>IF(H42="",0,IF(LEFT(H42,1)="-",ABS(H42),(IF(H42&gt;9,H42+2,11))))</f>
        <v>11</v>
      </c>
      <c r="X42" s="120">
        <f>IF(H42="",0,IF(LEFT(H42,1)="-",(IF(ABS(H42)&gt;9,(ABS(H42)+2),11)),H42))</f>
        <v>5</v>
      </c>
      <c r="Y42" s="119">
        <f>IF(I42="",0,IF(LEFT(I42,1)="-",ABS(I42),(IF(I42&gt;9,I42+2,11))))</f>
        <v>0</v>
      </c>
      <c r="Z42" s="121">
        <f>IF(I42="",0,IF(LEFT(I42,1)="-",(IF(ABS(I42)&gt;9,(ABS(I42)+2),11)),I42))</f>
        <v>0</v>
      </c>
      <c r="AA42" s="122">
        <f>IF(J42="",0,IF(LEFT(J42,1)="-",ABS(J42),(IF(J42&gt;9,J42+2,11))))</f>
        <v>0</v>
      </c>
      <c r="AB42" s="121">
        <f>IF(J42="",0,IF(LEFT(J42,1)="-",(IF(ABS(J42)&gt;9,(ABS(J42)+2),11)),J42))</f>
        <v>0</v>
      </c>
    </row>
    <row r="43" spans="1:28" ht="12.75">
      <c r="A43" s="123" t="s">
        <v>120</v>
      </c>
      <c r="B43" s="124" t="str">
        <f>+B6</f>
        <v>Niukko Ilari</v>
      </c>
      <c r="C43" s="125" t="s">
        <v>212</v>
      </c>
      <c r="D43" s="124" t="str">
        <f>+G5</f>
        <v>Lähti Lauri</v>
      </c>
      <c r="E43" s="126"/>
      <c r="F43" s="112">
        <v>-8</v>
      </c>
      <c r="G43" s="112">
        <v>5</v>
      </c>
      <c r="H43" s="112">
        <v>-7</v>
      </c>
      <c r="I43" s="112">
        <v>-8</v>
      </c>
      <c r="J43" s="112"/>
      <c r="K43" s="114">
        <v>1</v>
      </c>
      <c r="L43" s="127">
        <v>3</v>
      </c>
      <c r="N43" s="116">
        <f t="shared" si="5"/>
        <v>34</v>
      </c>
      <c r="O43" s="117">
        <f t="shared" si="5"/>
        <v>38</v>
      </c>
      <c r="P43" s="118">
        <f>+N43-O43</f>
        <v>-4</v>
      </c>
      <c r="S43" s="119">
        <f>IF(F43="",0,IF(LEFT(F43,1)="-",ABS(F43),(IF(F43&gt;9,F43+2,11))))</f>
        <v>8</v>
      </c>
      <c r="T43" s="120">
        <f>IF(F43="",0,IF(LEFT(F43,1)="-",(IF(ABS(F43)&gt;9,(ABS(F43)+2),11)),F43))</f>
        <v>11</v>
      </c>
      <c r="U43" s="119">
        <f>IF(G43="",0,IF(LEFT(G43,1)="-",ABS(G43),(IF(G43&gt;9,G43+2,11))))</f>
        <v>11</v>
      </c>
      <c r="V43" s="121">
        <f>IF(G43="",0,IF(LEFT(G43,1)="-",(IF(ABS(G43)&gt;9,(ABS(G43)+2),11)),G43))</f>
        <v>5</v>
      </c>
      <c r="W43" s="122">
        <f>IF(H43="",0,IF(LEFT(H43,1)="-",ABS(H43),(IF(H43&gt;9,H43+2,11))))</f>
        <v>7</v>
      </c>
      <c r="X43" s="120">
        <f>IF(H43="",0,IF(LEFT(H43,1)="-",(IF(ABS(H43)&gt;9,(ABS(H43)+2),11)),H43))</f>
        <v>11</v>
      </c>
      <c r="Y43" s="119">
        <f>IF(I43="",0,IF(LEFT(I43,1)="-",ABS(I43),(IF(I43&gt;9,I43+2,11))))</f>
        <v>8</v>
      </c>
      <c r="Z43" s="121">
        <f>IF(I43="",0,IF(LEFT(I43,1)="-",(IF(ABS(I43)&gt;9,(ABS(I43)+2),11)),I43))</f>
        <v>11</v>
      </c>
      <c r="AA43" s="122">
        <f>IF(J43="",0,IF(LEFT(J43,1)="-",ABS(J43),(IF(J43&gt;9,J43+2,11))))</f>
        <v>0</v>
      </c>
      <c r="AB43" s="121">
        <f>IF(J43="",0,IF(LEFT(J43,1)="-",(IF(ABS(J43)&gt;9,(ABS(J43)+2),11)),J43))</f>
        <v>0</v>
      </c>
    </row>
    <row r="44" spans="1:28" ht="12.75">
      <c r="A44" s="123" t="s">
        <v>121</v>
      </c>
      <c r="B44" s="124" t="str">
        <f>+B7</f>
        <v>Kanasuo Martti</v>
      </c>
      <c r="C44" s="125" t="s">
        <v>212</v>
      </c>
      <c r="D44" s="124" t="str">
        <f>+G6</f>
        <v>Sorjonen Joel</v>
      </c>
      <c r="E44" s="126"/>
      <c r="F44" s="112">
        <v>6</v>
      </c>
      <c r="G44" s="112">
        <v>-1</v>
      </c>
      <c r="H44" s="112">
        <v>6</v>
      </c>
      <c r="I44" s="112">
        <v>8</v>
      </c>
      <c r="J44" s="112"/>
      <c r="K44" s="114">
        <v>3</v>
      </c>
      <c r="L44" s="127">
        <v>1</v>
      </c>
      <c r="N44" s="116">
        <f t="shared" si="5"/>
        <v>34</v>
      </c>
      <c r="O44" s="117">
        <f t="shared" si="5"/>
        <v>31</v>
      </c>
      <c r="P44" s="118">
        <f>+N44-O44</f>
        <v>3</v>
      </c>
      <c r="S44" s="119">
        <f>IF(F44="",0,IF(LEFT(F44,1)="-",ABS(F44),(IF(F44&gt;9,F44+2,11))))</f>
        <v>11</v>
      </c>
      <c r="T44" s="120">
        <f>IF(F44="",0,IF(LEFT(F44,1)="-",(IF(ABS(F44)&gt;9,(ABS(F44)+2),11)),F44))</f>
        <v>6</v>
      </c>
      <c r="U44" s="119">
        <f>IF(G44="",0,IF(LEFT(G44,1)="-",ABS(G44),(IF(G44&gt;9,G44+2,11))))</f>
        <v>1</v>
      </c>
      <c r="V44" s="121">
        <f>IF(G44="",0,IF(LEFT(G44,1)="-",(IF(ABS(G44)&gt;9,(ABS(G44)+2),11)),G44))</f>
        <v>11</v>
      </c>
      <c r="W44" s="122">
        <f>IF(H44="",0,IF(LEFT(H44,1)="-",ABS(H44),(IF(H44&gt;9,H44+2,11))))</f>
        <v>11</v>
      </c>
      <c r="X44" s="120">
        <f>IF(H44="",0,IF(LEFT(H44,1)="-",(IF(ABS(H44)&gt;9,(ABS(H44)+2),11)),H44))</f>
        <v>6</v>
      </c>
      <c r="Y44" s="119">
        <f>IF(I44="",0,IF(LEFT(I44,1)="-",ABS(I44),(IF(I44&gt;9,I44+2,11))))</f>
        <v>11</v>
      </c>
      <c r="Z44" s="121">
        <f>IF(I44="",0,IF(LEFT(I44,1)="-",(IF(ABS(I44)&gt;9,(ABS(I44)+2),11)),I44))</f>
        <v>8</v>
      </c>
      <c r="AA44" s="122">
        <f>IF(J44="",0,IF(LEFT(J44,1)="-",ABS(J44),(IF(J44&gt;9,J44+2,11))))</f>
        <v>0</v>
      </c>
      <c r="AB44" s="121">
        <f>IF(J44="",0,IF(LEFT(J44,1)="-",(IF(ABS(J44)&gt;9,(ABS(J44)+2),11)),J44))</f>
        <v>0</v>
      </c>
    </row>
    <row r="45" spans="1:28" ht="12.75">
      <c r="A45" s="128" t="s">
        <v>231</v>
      </c>
      <c r="B45" s="129" t="str">
        <f>+B8</f>
        <v>Tolppanen Melinda</v>
      </c>
      <c r="C45" s="130" t="s">
        <v>212</v>
      </c>
      <c r="D45" s="129" t="str">
        <f>+G7</f>
        <v>Kuuri-Riutta Konsta</v>
      </c>
      <c r="E45" s="131"/>
      <c r="F45" s="113">
        <v>-2</v>
      </c>
      <c r="G45" s="112">
        <v>-2</v>
      </c>
      <c r="H45" s="112">
        <v>-3</v>
      </c>
      <c r="I45" s="112"/>
      <c r="J45" s="112"/>
      <c r="K45" s="132">
        <v>0</v>
      </c>
      <c r="L45" s="127">
        <v>3</v>
      </c>
      <c r="N45" s="116">
        <f t="shared" si="5"/>
        <v>7</v>
      </c>
      <c r="O45" s="117">
        <f t="shared" si="5"/>
        <v>33</v>
      </c>
      <c r="P45" s="118">
        <f>+N45-O45</f>
        <v>-26</v>
      </c>
      <c r="S45" s="119">
        <f>IF(F45="",0,IF(LEFT(F45,1)="-",ABS(F45),(IF(F45&gt;9,F45+2,11))))</f>
        <v>2</v>
      </c>
      <c r="T45" s="120">
        <f>IF(F45="",0,IF(LEFT(F45,1)="-",(IF(ABS(F45)&gt;9,(ABS(F45)+2),11)),F45))</f>
        <v>11</v>
      </c>
      <c r="U45" s="119">
        <f>IF(G45="",0,IF(LEFT(G45,1)="-",ABS(G45),(IF(G45&gt;9,G45+2,11))))</f>
        <v>2</v>
      </c>
      <c r="V45" s="121">
        <f>IF(G45="",0,IF(LEFT(G45,1)="-",(IF(ABS(G45)&gt;9,(ABS(G45)+2),11)),G45))</f>
        <v>11</v>
      </c>
      <c r="W45" s="122">
        <f>IF(H45="",0,IF(LEFT(H45,1)="-",ABS(H45),(IF(H45&gt;9,H45+2,11))))</f>
        <v>3</v>
      </c>
      <c r="X45" s="120">
        <f>IF(H45="",0,IF(LEFT(H45,1)="-",(IF(ABS(H45)&gt;9,(ABS(H45)+2),11)),H45))</f>
        <v>11</v>
      </c>
      <c r="Y45" s="119">
        <f>IF(I45="",0,IF(LEFT(I45,1)="-",ABS(I45),(IF(I45&gt;9,I45+2,11))))</f>
        <v>0</v>
      </c>
      <c r="Z45" s="121">
        <f>IF(I45="",0,IF(LEFT(I45,1)="-",(IF(ABS(I45)&gt;9,(ABS(I45)+2),11)),I45))</f>
        <v>0</v>
      </c>
      <c r="AA45" s="122">
        <f>IF(J45="",0,IF(LEFT(J45,1)="-",ABS(J45),(IF(J45&gt;9,J45+2,11))))</f>
        <v>0</v>
      </c>
      <c r="AB45" s="121">
        <f>IF(J45="",0,IF(LEFT(J45,1)="-",(IF(ABS(J45)&gt;9,(ABS(J45)+2),11)),J45))</f>
        <v>0</v>
      </c>
    </row>
    <row r="46" spans="1:12" ht="12.75">
      <c r="A46" s="103" t="s">
        <v>232</v>
      </c>
      <c r="E46" s="69"/>
      <c r="F46" s="133"/>
      <c r="G46" s="133"/>
      <c r="H46" s="133"/>
      <c r="I46" s="133"/>
      <c r="J46" s="133"/>
      <c r="K46" s="133"/>
      <c r="L46" s="133"/>
    </row>
    <row r="47" spans="1:28" ht="12.75">
      <c r="A47" s="108" t="s">
        <v>134</v>
      </c>
      <c r="B47" s="109" t="str">
        <f>+B4</f>
        <v>Sammalisto Wille</v>
      </c>
      <c r="C47" s="110" t="s">
        <v>212</v>
      </c>
      <c r="D47" s="109" t="str">
        <f>+B6</f>
        <v>Niukko Ilari</v>
      </c>
      <c r="E47" s="111"/>
      <c r="F47" s="112">
        <v>3</v>
      </c>
      <c r="G47" s="112">
        <v>0</v>
      </c>
      <c r="H47" s="112">
        <v>0</v>
      </c>
      <c r="I47" s="112"/>
      <c r="J47" s="112"/>
      <c r="K47" s="114">
        <v>3</v>
      </c>
      <c r="L47" s="115">
        <f>IF(COUNT(F47:J47)=0,"",(IF(LEFT(F47,1)="-",1,0)+IF(LEFT(G47,1)="-",1,0)+IF(LEFT(H47,1)="-",1,0)+IF(LEFT(I47,1)="-",1,0)+IF(LEFT(J47,1)="-",1,0)))</f>
        <v>0</v>
      </c>
      <c r="N47" s="116">
        <f aca="true" t="shared" si="6" ref="N47:O51">+S47+U47+W47+Y47+AA47</f>
        <v>33</v>
      </c>
      <c r="O47" s="117">
        <f t="shared" si="6"/>
        <v>3</v>
      </c>
      <c r="P47" s="118">
        <f>+N47-O47</f>
        <v>30</v>
      </c>
      <c r="S47" s="119">
        <f>IF(F47="",0,IF(LEFT(F47,1)="-",ABS(F47),(IF(F47&gt;9,F47+2,11))))</f>
        <v>11</v>
      </c>
      <c r="T47" s="120">
        <f>IF(F47="",0,IF(LEFT(F47,1)="-",(IF(ABS(F47)&gt;9,(ABS(F47)+2),11)),F47))</f>
        <v>3</v>
      </c>
      <c r="U47" s="119">
        <f>IF(G47="",0,IF(LEFT(G47,1)="-",ABS(G47),(IF(G47&gt;9,G47+2,11))))</f>
        <v>11</v>
      </c>
      <c r="V47" s="121">
        <f>IF(G47="",0,IF(LEFT(G47,1)="-",(IF(ABS(G47)&gt;9,(ABS(G47)+2),11)),G47))</f>
        <v>0</v>
      </c>
      <c r="W47" s="122">
        <f>IF(H47="",0,IF(LEFT(H47,1)="-",ABS(H47),(IF(H47&gt;9,H47+2,11))))</f>
        <v>11</v>
      </c>
      <c r="X47" s="120">
        <f>IF(H47="",0,IF(LEFT(H47,1)="-",(IF(ABS(H47)&gt;9,(ABS(H47)+2),11)),H47))</f>
        <v>0</v>
      </c>
      <c r="Y47" s="119">
        <f>IF(I47="",0,IF(LEFT(I47,1)="-",ABS(I47),(IF(I47&gt;9,I47+2,11))))</f>
        <v>0</v>
      </c>
      <c r="Z47" s="121">
        <f>IF(I47="",0,IF(LEFT(I47,1)="-",(IF(ABS(I47)&gt;9,(ABS(I47)+2),11)),I47))</f>
        <v>0</v>
      </c>
      <c r="AA47" s="122">
        <f>IF(J47="",0,IF(LEFT(J47,1)="-",ABS(J47),(IF(J47&gt;9,J47+2,11))))</f>
        <v>0</v>
      </c>
      <c r="AB47" s="121">
        <f>IF(J47="",0,IF(LEFT(J47,1)="-",(IF(ABS(J47)&gt;9,(ABS(J47)+2),11)),J47))</f>
        <v>0</v>
      </c>
    </row>
    <row r="48" spans="1:28" ht="12.75">
      <c r="A48" s="123" t="s">
        <v>135</v>
      </c>
      <c r="B48" s="124" t="str">
        <f>+B5</f>
        <v>Ervasalo Christoffer</v>
      </c>
      <c r="C48" s="125" t="s">
        <v>212</v>
      </c>
      <c r="D48" s="124" t="str">
        <f>+B7</f>
        <v>Kanasuo Martti</v>
      </c>
      <c r="E48" s="126"/>
      <c r="F48" s="112">
        <v>3</v>
      </c>
      <c r="G48" s="112">
        <v>4</v>
      </c>
      <c r="H48" s="112">
        <v>2</v>
      </c>
      <c r="I48" s="112"/>
      <c r="J48" s="112"/>
      <c r="K48" s="114">
        <v>3</v>
      </c>
      <c r="L48" s="127">
        <f>IF(COUNT(F48:J48)=0,"",(IF(LEFT(F48,1)="-",1,0)+IF(LEFT(G48,1)="-",1,0)+IF(LEFT(H48,1)="-",1,0)+IF(LEFT(I48,1)="-",1,0)+IF(LEFT(J48,1)="-",1,0)))</f>
        <v>0</v>
      </c>
      <c r="N48" s="116">
        <f t="shared" si="6"/>
        <v>33</v>
      </c>
      <c r="O48" s="117">
        <f t="shared" si="6"/>
        <v>9</v>
      </c>
      <c r="P48" s="118">
        <f>+N48-O48</f>
        <v>24</v>
      </c>
      <c r="S48" s="119">
        <f>IF(F48="",0,IF(LEFT(F48,1)="-",ABS(F48),(IF(F48&gt;9,F48+2,11))))</f>
        <v>11</v>
      </c>
      <c r="T48" s="120">
        <f>IF(F48="",0,IF(LEFT(F48,1)="-",(IF(ABS(F48)&gt;9,(ABS(F48)+2),11)),F48))</f>
        <v>3</v>
      </c>
      <c r="U48" s="119">
        <f>IF(G48="",0,IF(LEFT(G48,1)="-",ABS(G48),(IF(G48&gt;9,G48+2,11))))</f>
        <v>11</v>
      </c>
      <c r="V48" s="121">
        <f>IF(G48="",0,IF(LEFT(G48,1)="-",(IF(ABS(G48)&gt;9,(ABS(G48)+2),11)),G48))</f>
        <v>4</v>
      </c>
      <c r="W48" s="122">
        <f>IF(H48="",0,IF(LEFT(H48,1)="-",ABS(H48),(IF(H48&gt;9,H48+2,11))))</f>
        <v>11</v>
      </c>
      <c r="X48" s="120">
        <f>IF(H48="",0,IF(LEFT(H48,1)="-",(IF(ABS(H48)&gt;9,(ABS(H48)+2),11)),H48))</f>
        <v>2</v>
      </c>
      <c r="Y48" s="119">
        <f>IF(I48="",0,IF(LEFT(I48,1)="-",ABS(I48),(IF(I48&gt;9,I48+2,11))))</f>
        <v>0</v>
      </c>
      <c r="Z48" s="121">
        <f>IF(I48="",0,IF(LEFT(I48,1)="-",(IF(ABS(I48)&gt;9,(ABS(I48)+2),11)),I48))</f>
        <v>0</v>
      </c>
      <c r="AA48" s="122">
        <f>IF(J48="",0,IF(LEFT(J48,1)="-",ABS(J48),(IF(J48&gt;9,J48+2,11))))</f>
        <v>0</v>
      </c>
      <c r="AB48" s="121">
        <f>IF(J48="",0,IF(LEFT(J48,1)="-",(IF(ABS(J48)&gt;9,(ABS(J48)+2),11)),J48))</f>
        <v>0</v>
      </c>
    </row>
    <row r="49" spans="1:28" ht="12.75">
      <c r="A49" s="123" t="s">
        <v>136</v>
      </c>
      <c r="B49" s="124" t="str">
        <f>+B8</f>
        <v>Tolppanen Melinda</v>
      </c>
      <c r="C49" s="125" t="s">
        <v>212</v>
      </c>
      <c r="D49" s="124" t="str">
        <f>+G5</f>
        <v>Lähti Lauri</v>
      </c>
      <c r="E49" s="126"/>
      <c r="F49" s="112">
        <v>-6</v>
      </c>
      <c r="G49" s="112">
        <v>6</v>
      </c>
      <c r="H49" s="112">
        <v>8</v>
      </c>
      <c r="I49" s="112">
        <v>-6</v>
      </c>
      <c r="J49" s="112">
        <v>-7</v>
      </c>
      <c r="K49" s="114">
        <v>2</v>
      </c>
      <c r="L49" s="127">
        <v>3</v>
      </c>
      <c r="N49" s="116">
        <f t="shared" si="6"/>
        <v>41</v>
      </c>
      <c r="O49" s="117">
        <f t="shared" si="6"/>
        <v>47</v>
      </c>
      <c r="P49" s="118">
        <f>+N49-O49</f>
        <v>-6</v>
      </c>
      <c r="S49" s="119">
        <f>IF(F49="",0,IF(LEFT(F49,1)="-",ABS(F49),(IF(F49&gt;9,F49+2,11))))</f>
        <v>6</v>
      </c>
      <c r="T49" s="120">
        <f>IF(F49="",0,IF(LEFT(F49,1)="-",(IF(ABS(F49)&gt;9,(ABS(F49)+2),11)),F49))</f>
        <v>11</v>
      </c>
      <c r="U49" s="119">
        <f>IF(G49="",0,IF(LEFT(G49,1)="-",ABS(G49),(IF(G49&gt;9,G49+2,11))))</f>
        <v>11</v>
      </c>
      <c r="V49" s="121">
        <f>IF(G49="",0,IF(LEFT(G49,1)="-",(IF(ABS(G49)&gt;9,(ABS(G49)+2),11)),G49))</f>
        <v>6</v>
      </c>
      <c r="W49" s="122">
        <f>IF(H49="",0,IF(LEFT(H49,1)="-",ABS(H49),(IF(H49&gt;9,H49+2,11))))</f>
        <v>11</v>
      </c>
      <c r="X49" s="120">
        <f>IF(H49="",0,IF(LEFT(H49,1)="-",(IF(ABS(H49)&gt;9,(ABS(H49)+2),11)),H49))</f>
        <v>8</v>
      </c>
      <c r="Y49" s="119">
        <f>IF(I49="",0,IF(LEFT(I49,1)="-",ABS(I49),(IF(I49&gt;9,I49+2,11))))</f>
        <v>6</v>
      </c>
      <c r="Z49" s="121">
        <f>IF(I49="",0,IF(LEFT(I49,1)="-",(IF(ABS(I49)&gt;9,(ABS(I49)+2),11)),I49))</f>
        <v>11</v>
      </c>
      <c r="AA49" s="122">
        <f>IF(J49="",0,IF(LEFT(J49,1)="-",ABS(J49),(IF(J49&gt;9,J49+2,11))))</f>
        <v>7</v>
      </c>
      <c r="AB49" s="121">
        <f>IF(J49="",0,IF(LEFT(J49,1)="-",(IF(ABS(J49)&gt;9,(ABS(J49)+2),11)),J49))</f>
        <v>11</v>
      </c>
    </row>
    <row r="50" spans="1:28" ht="12.75">
      <c r="A50" s="123" t="s">
        <v>233</v>
      </c>
      <c r="B50" s="124" t="str">
        <f>+G6</f>
        <v>Sorjonen Joel</v>
      </c>
      <c r="C50" s="125" t="s">
        <v>212</v>
      </c>
      <c r="D50" s="124">
        <f>+G8</f>
        <v>0</v>
      </c>
      <c r="E50" s="126"/>
      <c r="F50" s="112"/>
      <c r="G50" s="112"/>
      <c r="H50" s="112"/>
      <c r="I50" s="112"/>
      <c r="J50" s="112"/>
      <c r="K50" s="114"/>
      <c r="L50" s="127">
        <f>IF(COUNT(F50:J50)=0,"",(IF(LEFT(F50,1)="-",1,0)+IF(LEFT(G50,1)="-",1,0)+IF(LEFT(H50,1)="-",1,0)+IF(LEFT(I50,1)="-",1,0)+IF(LEFT(J50,1)="-",1,0)))</f>
      </c>
      <c r="N50" s="116">
        <f t="shared" si="6"/>
        <v>0</v>
      </c>
      <c r="O50" s="117">
        <f t="shared" si="6"/>
        <v>0</v>
      </c>
      <c r="P50" s="118">
        <f>+N50-O50</f>
        <v>0</v>
      </c>
      <c r="S50" s="119">
        <f>IF(F50="",0,IF(LEFT(F50,1)="-",ABS(F50),(IF(F50&gt;9,F50+2,11))))</f>
        <v>0</v>
      </c>
      <c r="T50" s="120">
        <f>IF(F50="",0,IF(LEFT(F50,1)="-",(IF(ABS(F50)&gt;9,(ABS(F50)+2),11)),F50))</f>
        <v>0</v>
      </c>
      <c r="U50" s="119">
        <f>IF(G50="",0,IF(LEFT(G50,1)="-",ABS(G50),(IF(G50&gt;9,G50+2,11))))</f>
        <v>0</v>
      </c>
      <c r="V50" s="121">
        <f>IF(G50="",0,IF(LEFT(G50,1)="-",(IF(ABS(G50)&gt;9,(ABS(G50)+2),11)),G50))</f>
        <v>0</v>
      </c>
      <c r="W50" s="122">
        <f>IF(H50="",0,IF(LEFT(H50,1)="-",ABS(H50),(IF(H50&gt;9,H50+2,11))))</f>
        <v>0</v>
      </c>
      <c r="X50" s="120">
        <f>IF(H50="",0,IF(LEFT(H50,1)="-",(IF(ABS(H50)&gt;9,(ABS(H50)+2),11)),H50))</f>
        <v>0</v>
      </c>
      <c r="Y50" s="119">
        <f>IF(I50="",0,IF(LEFT(I50,1)="-",ABS(I50),(IF(I50&gt;9,I50+2,11))))</f>
        <v>0</v>
      </c>
      <c r="Z50" s="121">
        <f>IF(I50="",0,IF(LEFT(I50,1)="-",(IF(ABS(I50)&gt;9,(ABS(I50)+2),11)),I50))</f>
        <v>0</v>
      </c>
      <c r="AA50" s="122">
        <f>IF(J50="",0,IF(LEFT(J50,1)="-",ABS(J50),(IF(J50&gt;9,J50+2,11))))</f>
        <v>0</v>
      </c>
      <c r="AB50" s="121">
        <f>IF(J50="",0,IF(LEFT(J50,1)="-",(IF(ABS(J50)&gt;9,(ABS(J50)+2),11)),J50))</f>
        <v>0</v>
      </c>
    </row>
    <row r="51" spans="1:28" ht="12.75">
      <c r="A51" s="128" t="s">
        <v>234</v>
      </c>
      <c r="B51" s="129" t="str">
        <f>+G4</f>
        <v>Homström Angelina</v>
      </c>
      <c r="C51" s="130" t="s">
        <v>212</v>
      </c>
      <c r="D51" s="129" t="str">
        <f>+G7</f>
        <v>Kuuri-Riutta Konsta</v>
      </c>
      <c r="E51" s="131"/>
      <c r="F51" s="112">
        <v>-7</v>
      </c>
      <c r="G51" s="112">
        <v>-2</v>
      </c>
      <c r="H51" s="112">
        <v>-2</v>
      </c>
      <c r="I51" s="112"/>
      <c r="J51" s="112"/>
      <c r="K51" s="132">
        <v>0</v>
      </c>
      <c r="L51" s="127">
        <v>3</v>
      </c>
      <c r="N51" s="116">
        <f t="shared" si="6"/>
        <v>11</v>
      </c>
      <c r="O51" s="117">
        <f t="shared" si="6"/>
        <v>33</v>
      </c>
      <c r="P51" s="118">
        <f>+N51-O51</f>
        <v>-22</v>
      </c>
      <c r="S51" s="119">
        <f>IF(F51="",0,IF(LEFT(F51,1)="-",ABS(F51),(IF(F51&gt;9,F51+2,11))))</f>
        <v>7</v>
      </c>
      <c r="T51" s="120">
        <f>IF(F51="",0,IF(LEFT(F51,1)="-",(IF(ABS(F51)&gt;9,(ABS(F51)+2),11)),F51))</f>
        <v>11</v>
      </c>
      <c r="U51" s="119">
        <f>IF(G51="",0,IF(LEFT(G51,1)="-",ABS(G51),(IF(G51&gt;9,G51+2,11))))</f>
        <v>2</v>
      </c>
      <c r="V51" s="121">
        <f>IF(G51="",0,IF(LEFT(G51,1)="-",(IF(ABS(G51)&gt;9,(ABS(G51)+2),11)),G51))</f>
        <v>11</v>
      </c>
      <c r="W51" s="122">
        <f>IF(H51="",0,IF(LEFT(H51,1)="-",ABS(H51),(IF(H51&gt;9,H51+2,11))))</f>
        <v>2</v>
      </c>
      <c r="X51" s="120">
        <f>IF(H51="",0,IF(LEFT(H51,1)="-",(IF(ABS(H51)&gt;9,(ABS(H51)+2),11)),H51))</f>
        <v>11</v>
      </c>
      <c r="Y51" s="119">
        <f>IF(I51="",0,IF(LEFT(I51,1)="-",ABS(I51),(IF(I51&gt;9,I51+2,11))))</f>
        <v>0</v>
      </c>
      <c r="Z51" s="121">
        <f>IF(I51="",0,IF(LEFT(I51,1)="-",(IF(ABS(I51)&gt;9,(ABS(I51)+2),11)),I51))</f>
        <v>0</v>
      </c>
      <c r="AA51" s="122">
        <f>IF(J51="",0,IF(LEFT(J51,1)="-",ABS(J51),(IF(J51&gt;9,J51+2,11))))</f>
        <v>0</v>
      </c>
      <c r="AB51" s="121">
        <f>IF(J51="",0,IF(LEFT(J51,1)="-",(IF(ABS(J51)&gt;9,(ABS(J51)+2),11)),J51))</f>
        <v>0</v>
      </c>
    </row>
    <row r="52" spans="1:12" ht="12.75">
      <c r="A52" s="103" t="s">
        <v>235</v>
      </c>
      <c r="E52" s="69"/>
      <c r="F52" s="133"/>
      <c r="G52" s="133"/>
      <c r="H52" s="133"/>
      <c r="I52" s="133"/>
      <c r="J52" s="133"/>
      <c r="K52" s="133"/>
      <c r="L52" s="133"/>
    </row>
    <row r="53" spans="1:28" ht="12.75">
      <c r="A53" s="108" t="s">
        <v>138</v>
      </c>
      <c r="B53" s="109" t="str">
        <f>+B4</f>
        <v>Sammalisto Wille</v>
      </c>
      <c r="C53" s="110" t="s">
        <v>212</v>
      </c>
      <c r="D53" s="109" t="str">
        <f>+B7</f>
        <v>Kanasuo Martti</v>
      </c>
      <c r="E53" s="111"/>
      <c r="F53" s="112">
        <v>3</v>
      </c>
      <c r="G53" s="112">
        <v>0</v>
      </c>
      <c r="H53" s="112">
        <v>7</v>
      </c>
      <c r="I53" s="112"/>
      <c r="J53" s="112"/>
      <c r="K53" s="114">
        <v>3</v>
      </c>
      <c r="L53" s="115">
        <f>IF(COUNT(F53:J53)=0,"",(IF(LEFT(F53,1)="-",1,0)+IF(LEFT(G53,1)="-",1,0)+IF(LEFT(H53,1)="-",1,0)+IF(LEFT(I53,1)="-",1,0)+IF(LEFT(J53,1)="-",1,0)))</f>
        <v>0</v>
      </c>
      <c r="N53" s="116">
        <f aca="true" t="shared" si="7" ref="N53:O57">+S53+U53+W53+Y53+AA53</f>
        <v>33</v>
      </c>
      <c r="O53" s="117">
        <f t="shared" si="7"/>
        <v>10</v>
      </c>
      <c r="P53" s="118">
        <f>+N53-O53</f>
        <v>23</v>
      </c>
      <c r="S53" s="119">
        <f>IF(F53="",0,IF(LEFT(F53,1)="-",ABS(F53),(IF(F53&gt;9,F53+2,11))))</f>
        <v>11</v>
      </c>
      <c r="T53" s="120">
        <f>IF(F53="",0,IF(LEFT(F53,1)="-",(IF(ABS(F53)&gt;9,(ABS(F53)+2),11)),F53))</f>
        <v>3</v>
      </c>
      <c r="U53" s="119">
        <f>IF(G53="",0,IF(LEFT(G53,1)="-",ABS(G53),(IF(G53&gt;9,G53+2,11))))</f>
        <v>11</v>
      </c>
      <c r="V53" s="121">
        <f>IF(G53="",0,IF(LEFT(G53,1)="-",(IF(ABS(G53)&gt;9,(ABS(G53)+2),11)),G53))</f>
        <v>0</v>
      </c>
      <c r="W53" s="122">
        <f>IF(H53="",0,IF(LEFT(H53,1)="-",ABS(H53),(IF(H53&gt;9,H53+2,11))))</f>
        <v>11</v>
      </c>
      <c r="X53" s="120">
        <f>IF(H53="",0,IF(LEFT(H53,1)="-",(IF(ABS(H53)&gt;9,(ABS(H53)+2),11)),H53))</f>
        <v>7</v>
      </c>
      <c r="Y53" s="119">
        <f>IF(I53="",0,IF(LEFT(I53,1)="-",ABS(I53),(IF(I53&gt;9,I53+2,11))))</f>
        <v>0</v>
      </c>
      <c r="Z53" s="121">
        <f>IF(I53="",0,IF(LEFT(I53,1)="-",(IF(ABS(I53)&gt;9,(ABS(I53)+2),11)),I53))</f>
        <v>0</v>
      </c>
      <c r="AA53" s="122">
        <f>IF(J53="",0,IF(LEFT(J53,1)="-",ABS(J53),(IF(J53&gt;9,J53+2,11))))</f>
        <v>0</v>
      </c>
      <c r="AB53" s="121">
        <f>IF(J53="",0,IF(LEFT(J53,1)="-",(IF(ABS(J53)&gt;9,(ABS(J53)+2),11)),J53))</f>
        <v>0</v>
      </c>
    </row>
    <row r="54" spans="1:28" ht="12.75">
      <c r="A54" s="123" t="s">
        <v>139</v>
      </c>
      <c r="B54" s="124" t="str">
        <f>+B5</f>
        <v>Ervasalo Christoffer</v>
      </c>
      <c r="C54" s="125" t="s">
        <v>212</v>
      </c>
      <c r="D54" s="124" t="str">
        <f>+B6</f>
        <v>Niukko Ilari</v>
      </c>
      <c r="E54" s="126"/>
      <c r="F54" s="112">
        <v>0</v>
      </c>
      <c r="G54" s="112">
        <v>2</v>
      </c>
      <c r="H54" s="112">
        <v>2</v>
      </c>
      <c r="I54" s="112"/>
      <c r="J54" s="112"/>
      <c r="K54" s="114">
        <v>3</v>
      </c>
      <c r="L54" s="127">
        <f>IF(COUNT(F54:J54)=0,"",(IF(LEFT(F54,1)="-",1,0)+IF(LEFT(G54,1)="-",1,0)+IF(LEFT(H54,1)="-",1,0)+IF(LEFT(I54,1)="-",1,0)+IF(LEFT(J54,1)="-",1,0)))</f>
        <v>0</v>
      </c>
      <c r="N54" s="116">
        <f t="shared" si="7"/>
        <v>33</v>
      </c>
      <c r="O54" s="117">
        <f t="shared" si="7"/>
        <v>4</v>
      </c>
      <c r="P54" s="118">
        <f>+N54-O54</f>
        <v>29</v>
      </c>
      <c r="S54" s="119">
        <f>IF(F54="",0,IF(LEFT(F54,1)="-",ABS(F54),(IF(F54&gt;9,F54+2,11))))</f>
        <v>11</v>
      </c>
      <c r="T54" s="120">
        <f>IF(F54="",0,IF(LEFT(F54,1)="-",(IF(ABS(F54)&gt;9,(ABS(F54)+2),11)),F54))</f>
        <v>0</v>
      </c>
      <c r="U54" s="119">
        <f>IF(G54="",0,IF(LEFT(G54,1)="-",ABS(G54),(IF(G54&gt;9,G54+2,11))))</f>
        <v>11</v>
      </c>
      <c r="V54" s="121">
        <f>IF(G54="",0,IF(LEFT(G54,1)="-",(IF(ABS(G54)&gt;9,(ABS(G54)+2),11)),G54))</f>
        <v>2</v>
      </c>
      <c r="W54" s="122">
        <f>IF(H54="",0,IF(LEFT(H54,1)="-",ABS(H54),(IF(H54&gt;9,H54+2,11))))</f>
        <v>11</v>
      </c>
      <c r="X54" s="120">
        <f>IF(H54="",0,IF(LEFT(H54,1)="-",(IF(ABS(H54)&gt;9,(ABS(H54)+2),11)),H54))</f>
        <v>2</v>
      </c>
      <c r="Y54" s="119">
        <f>IF(I54="",0,IF(LEFT(I54,1)="-",ABS(I54),(IF(I54&gt;9,I54+2,11))))</f>
        <v>0</v>
      </c>
      <c r="Z54" s="121">
        <f>IF(I54="",0,IF(LEFT(I54,1)="-",(IF(ABS(I54)&gt;9,(ABS(I54)+2),11)),I54))</f>
        <v>0</v>
      </c>
      <c r="AA54" s="122">
        <f>IF(J54="",0,IF(LEFT(J54,1)="-",ABS(J54),(IF(J54&gt;9,J54+2,11))))</f>
        <v>0</v>
      </c>
      <c r="AB54" s="121">
        <f>IF(J54="",0,IF(LEFT(J54,1)="-",(IF(ABS(J54)&gt;9,(ABS(J54)+2),11)),J54))</f>
        <v>0</v>
      </c>
    </row>
    <row r="55" spans="1:28" ht="12.75">
      <c r="A55" s="123" t="s">
        <v>140</v>
      </c>
      <c r="B55" s="124" t="str">
        <f>+B8</f>
        <v>Tolppanen Melinda</v>
      </c>
      <c r="C55" s="125" t="s">
        <v>212</v>
      </c>
      <c r="D55" s="124" t="str">
        <f>+G6</f>
        <v>Sorjonen Joel</v>
      </c>
      <c r="E55" s="126"/>
      <c r="F55" s="112">
        <v>3</v>
      </c>
      <c r="G55" s="112">
        <v>-4</v>
      </c>
      <c r="H55" s="112">
        <v>3</v>
      </c>
      <c r="I55" s="112">
        <v>10</v>
      </c>
      <c r="J55" s="112"/>
      <c r="K55" s="114">
        <v>3</v>
      </c>
      <c r="L55" s="127">
        <v>1</v>
      </c>
      <c r="N55" s="116">
        <f t="shared" si="7"/>
        <v>38</v>
      </c>
      <c r="O55" s="117">
        <f t="shared" si="7"/>
        <v>27</v>
      </c>
      <c r="P55" s="118">
        <f>+N55-O55</f>
        <v>11</v>
      </c>
      <c r="S55" s="119">
        <f>IF(F55="",0,IF(LEFT(F55,1)="-",ABS(F55),(IF(F55&gt;9,F55+2,11))))</f>
        <v>11</v>
      </c>
      <c r="T55" s="120">
        <f>IF(F55="",0,IF(LEFT(F55,1)="-",(IF(ABS(F55)&gt;9,(ABS(F55)+2),11)),F55))</f>
        <v>3</v>
      </c>
      <c r="U55" s="119">
        <f>IF(G55="",0,IF(LEFT(G55,1)="-",ABS(G55),(IF(G55&gt;9,G55+2,11))))</f>
        <v>4</v>
      </c>
      <c r="V55" s="121">
        <f>IF(G55="",0,IF(LEFT(G55,1)="-",(IF(ABS(G55)&gt;9,(ABS(G55)+2),11)),G55))</f>
        <v>11</v>
      </c>
      <c r="W55" s="122">
        <f>IF(H55="",0,IF(LEFT(H55,1)="-",ABS(H55),(IF(H55&gt;9,H55+2,11))))</f>
        <v>11</v>
      </c>
      <c r="X55" s="120">
        <f>IF(H55="",0,IF(LEFT(H55,1)="-",(IF(ABS(H55)&gt;9,(ABS(H55)+2),11)),H55))</f>
        <v>3</v>
      </c>
      <c r="Y55" s="119">
        <f>IF(I55="",0,IF(LEFT(I55,1)="-",ABS(I55),(IF(I55&gt;9,I55+2,11))))</f>
        <v>12</v>
      </c>
      <c r="Z55" s="121">
        <f>IF(I55="",0,IF(LEFT(I55,1)="-",(IF(ABS(I55)&gt;9,(ABS(I55)+2),11)),I55))</f>
        <v>10</v>
      </c>
      <c r="AA55" s="122">
        <f>IF(J55="",0,IF(LEFT(J55,1)="-",ABS(J55),(IF(J55&gt;9,J55+2,11))))</f>
        <v>0</v>
      </c>
      <c r="AB55" s="121">
        <f>IF(J55="",0,IF(LEFT(J55,1)="-",(IF(ABS(J55)&gt;9,(ABS(J55)+2),11)),J55))</f>
        <v>0</v>
      </c>
    </row>
    <row r="56" spans="1:28" ht="12.75">
      <c r="A56" s="123" t="s">
        <v>236</v>
      </c>
      <c r="B56" s="124" t="str">
        <f>+G4</f>
        <v>Homström Angelina</v>
      </c>
      <c r="C56" s="125" t="s">
        <v>212</v>
      </c>
      <c r="D56" s="124">
        <f>+G8</f>
        <v>0</v>
      </c>
      <c r="E56" s="126"/>
      <c r="F56" s="112"/>
      <c r="G56" s="112"/>
      <c r="H56" s="112"/>
      <c r="I56" s="112"/>
      <c r="J56" s="112"/>
      <c r="K56" s="114"/>
      <c r="L56" s="127">
        <f>IF(COUNT(F56:J56)=0,"",(IF(LEFT(F56,1)="-",1,0)+IF(LEFT(G56,1)="-",1,0)+IF(LEFT(H56,1)="-",1,0)+IF(LEFT(I56,1)="-",1,0)+IF(LEFT(J56,1)="-",1,0)))</f>
      </c>
      <c r="N56" s="116">
        <f t="shared" si="7"/>
        <v>0</v>
      </c>
      <c r="O56" s="117">
        <f t="shared" si="7"/>
        <v>0</v>
      </c>
      <c r="P56" s="118">
        <f>+N56-O56</f>
        <v>0</v>
      </c>
      <c r="S56" s="119">
        <f>IF(F56="",0,IF(LEFT(F56,1)="-",ABS(F56),(IF(F56&gt;9,F56+2,11))))</f>
        <v>0</v>
      </c>
      <c r="T56" s="120">
        <f>IF(F56="",0,IF(LEFT(F56,1)="-",(IF(ABS(F56)&gt;9,(ABS(F56)+2),11)),F56))</f>
        <v>0</v>
      </c>
      <c r="U56" s="119">
        <f>IF(G56="",0,IF(LEFT(G56,1)="-",ABS(G56),(IF(G56&gt;9,G56+2,11))))</f>
        <v>0</v>
      </c>
      <c r="V56" s="121">
        <f>IF(G56="",0,IF(LEFT(G56,1)="-",(IF(ABS(G56)&gt;9,(ABS(G56)+2),11)),G56))</f>
        <v>0</v>
      </c>
      <c r="W56" s="122">
        <f>IF(H56="",0,IF(LEFT(H56,1)="-",ABS(H56),(IF(H56&gt;9,H56+2,11))))</f>
        <v>0</v>
      </c>
      <c r="X56" s="120">
        <f>IF(H56="",0,IF(LEFT(H56,1)="-",(IF(ABS(H56)&gt;9,(ABS(H56)+2),11)),H56))</f>
        <v>0</v>
      </c>
      <c r="Y56" s="119">
        <f>IF(I56="",0,IF(LEFT(I56,1)="-",ABS(I56),(IF(I56&gt;9,I56+2,11))))</f>
        <v>0</v>
      </c>
      <c r="Z56" s="121">
        <f>IF(I56="",0,IF(LEFT(I56,1)="-",(IF(ABS(I56)&gt;9,(ABS(I56)+2),11)),I56))</f>
        <v>0</v>
      </c>
      <c r="AA56" s="122">
        <f>IF(J56="",0,IF(LEFT(J56,1)="-",ABS(J56),(IF(J56&gt;9,J56+2,11))))</f>
        <v>0</v>
      </c>
      <c r="AB56" s="121">
        <f>IF(J56="",0,IF(LEFT(J56,1)="-",(IF(ABS(J56)&gt;9,(ABS(J56)+2),11)),J56))</f>
        <v>0</v>
      </c>
    </row>
    <row r="57" spans="1:28" ht="12.75">
      <c r="A57" s="128" t="s">
        <v>237</v>
      </c>
      <c r="B57" s="129" t="str">
        <f>+G5</f>
        <v>Lähti Lauri</v>
      </c>
      <c r="C57" s="130" t="s">
        <v>212</v>
      </c>
      <c r="D57" s="129" t="str">
        <f>+G7</f>
        <v>Kuuri-Riutta Konsta</v>
      </c>
      <c r="E57" s="131"/>
      <c r="F57" s="112">
        <v>-4</v>
      </c>
      <c r="G57" s="112">
        <v>-6</v>
      </c>
      <c r="H57" s="112">
        <v>-4</v>
      </c>
      <c r="I57" s="112"/>
      <c r="J57" s="112"/>
      <c r="K57" s="132">
        <v>0</v>
      </c>
      <c r="L57" s="127">
        <v>3</v>
      </c>
      <c r="N57" s="116">
        <f t="shared" si="7"/>
        <v>14</v>
      </c>
      <c r="O57" s="117">
        <f t="shared" si="7"/>
        <v>33</v>
      </c>
      <c r="P57" s="118">
        <f>+N57-O57</f>
        <v>-19</v>
      </c>
      <c r="S57" s="119">
        <f>IF(F57="",0,IF(LEFT(F57,1)="-",ABS(F57),(IF(F57&gt;9,F57+2,11))))</f>
        <v>4</v>
      </c>
      <c r="T57" s="120">
        <f>IF(F57="",0,IF(LEFT(F57,1)="-",(IF(ABS(F57)&gt;9,(ABS(F57)+2),11)),F57))</f>
        <v>11</v>
      </c>
      <c r="U57" s="119">
        <f>IF(G57="",0,IF(LEFT(G57,1)="-",ABS(G57),(IF(G57&gt;9,G57+2,11))))</f>
        <v>6</v>
      </c>
      <c r="V57" s="121">
        <f>IF(G57="",0,IF(LEFT(G57,1)="-",(IF(ABS(G57)&gt;9,(ABS(G57)+2),11)),G57))</f>
        <v>11</v>
      </c>
      <c r="W57" s="122">
        <f>IF(H57="",0,IF(LEFT(H57,1)="-",ABS(H57),(IF(H57&gt;9,H57+2,11))))</f>
        <v>4</v>
      </c>
      <c r="X57" s="120">
        <f>IF(H57="",0,IF(LEFT(H57,1)="-",(IF(ABS(H57)&gt;9,(ABS(H57)+2),11)),H57))</f>
        <v>11</v>
      </c>
      <c r="Y57" s="119">
        <f>IF(I57="",0,IF(LEFT(I57,1)="-",ABS(I57),(IF(I57&gt;9,I57+2,11))))</f>
        <v>0</v>
      </c>
      <c r="Z57" s="121">
        <f>IF(I57="",0,IF(LEFT(I57,1)="-",(IF(ABS(I57)&gt;9,(ABS(I57)+2),11)),I57))</f>
        <v>0</v>
      </c>
      <c r="AA57" s="122">
        <f>IF(J57="",0,IF(LEFT(J57,1)="-",ABS(J57),(IF(J57&gt;9,J57+2,11))))</f>
        <v>0</v>
      </c>
      <c r="AB57" s="121">
        <f>IF(J57="",0,IF(LEFT(J57,1)="-",(IF(ABS(J57)&gt;9,(ABS(J57)+2),11)),J57))</f>
        <v>0</v>
      </c>
    </row>
    <row r="58" spans="1:12" ht="12.75">
      <c r="A58" s="103" t="s">
        <v>238</v>
      </c>
      <c r="E58" s="69"/>
      <c r="F58" s="133"/>
      <c r="G58" s="133"/>
      <c r="H58" s="133"/>
      <c r="I58" s="133"/>
      <c r="J58" s="133"/>
      <c r="K58" s="133"/>
      <c r="L58" s="133"/>
    </row>
    <row r="59" spans="1:28" ht="12.75">
      <c r="A59" s="108" t="s">
        <v>142</v>
      </c>
      <c r="B59" s="109" t="str">
        <f>+B4</f>
        <v>Sammalisto Wille</v>
      </c>
      <c r="C59" s="110" t="s">
        <v>212</v>
      </c>
      <c r="D59" s="109" t="str">
        <f>+B5</f>
        <v>Ervasalo Christoffer</v>
      </c>
      <c r="E59" s="111"/>
      <c r="F59" s="112">
        <v>9</v>
      </c>
      <c r="G59" s="112">
        <v>7</v>
      </c>
      <c r="H59" s="112">
        <v>-9</v>
      </c>
      <c r="I59" s="112">
        <v>-6</v>
      </c>
      <c r="J59" s="112">
        <v>8</v>
      </c>
      <c r="K59" s="114">
        <v>3</v>
      </c>
      <c r="L59" s="115">
        <v>2</v>
      </c>
      <c r="N59" s="116">
        <f aca="true" t="shared" si="8" ref="N59:O63">+S59+U59+W59+Y59+AA59</f>
        <v>48</v>
      </c>
      <c r="O59" s="117">
        <f t="shared" si="8"/>
        <v>46</v>
      </c>
      <c r="P59" s="118">
        <f>+N59-O59</f>
        <v>2</v>
      </c>
      <c r="S59" s="119">
        <f>IF(F59="",0,IF(LEFT(F59,1)="-",ABS(F59),(IF(F59&gt;9,F59+2,11))))</f>
        <v>11</v>
      </c>
      <c r="T59" s="120">
        <f>IF(F59="",0,IF(LEFT(F59,1)="-",(IF(ABS(F59)&gt;9,(ABS(F59)+2),11)),F59))</f>
        <v>9</v>
      </c>
      <c r="U59" s="119">
        <f>IF(G59="",0,IF(LEFT(G59,1)="-",ABS(G59),(IF(G59&gt;9,G59+2,11))))</f>
        <v>11</v>
      </c>
      <c r="V59" s="121">
        <f>IF(G59="",0,IF(LEFT(G59,1)="-",(IF(ABS(G59)&gt;9,(ABS(G59)+2),11)),G59))</f>
        <v>7</v>
      </c>
      <c r="W59" s="122">
        <f>IF(H59="",0,IF(LEFT(H59,1)="-",ABS(H59),(IF(H59&gt;9,H59+2,11))))</f>
        <v>9</v>
      </c>
      <c r="X59" s="120">
        <f>IF(H59="",0,IF(LEFT(H59,1)="-",(IF(ABS(H59)&gt;9,(ABS(H59)+2),11)),H59))</f>
        <v>11</v>
      </c>
      <c r="Y59" s="119">
        <f>IF(I59="",0,IF(LEFT(I59,1)="-",ABS(I59),(IF(I59&gt;9,I59+2,11))))</f>
        <v>6</v>
      </c>
      <c r="Z59" s="121">
        <f>IF(I59="",0,IF(LEFT(I59,1)="-",(IF(ABS(I59)&gt;9,(ABS(I59)+2),11)),I59))</f>
        <v>11</v>
      </c>
      <c r="AA59" s="122">
        <f>IF(J59="",0,IF(LEFT(J59,1)="-",ABS(J59),(IF(J59&gt;9,J59+2,11))))</f>
        <v>11</v>
      </c>
      <c r="AB59" s="121">
        <f>IF(J59="",0,IF(LEFT(J59,1)="-",(IF(ABS(J59)&gt;9,(ABS(J59)+2),11)),J59))</f>
        <v>8</v>
      </c>
    </row>
    <row r="60" spans="1:28" ht="12.75">
      <c r="A60" s="123" t="s">
        <v>143</v>
      </c>
      <c r="B60" s="124" t="str">
        <f>+B6</f>
        <v>Niukko Ilari</v>
      </c>
      <c r="C60" s="125" t="s">
        <v>212</v>
      </c>
      <c r="D60" s="124" t="str">
        <f>+B7</f>
        <v>Kanasuo Martti</v>
      </c>
      <c r="E60" s="126"/>
      <c r="F60" s="112">
        <v>-8</v>
      </c>
      <c r="G60" s="112">
        <v>8</v>
      </c>
      <c r="H60" s="112">
        <v>-6</v>
      </c>
      <c r="I60" s="112">
        <v>-9</v>
      </c>
      <c r="J60" s="112"/>
      <c r="K60" s="114">
        <v>1</v>
      </c>
      <c r="L60" s="127">
        <v>3</v>
      </c>
      <c r="N60" s="116">
        <f t="shared" si="8"/>
        <v>34</v>
      </c>
      <c r="O60" s="117">
        <f t="shared" si="8"/>
        <v>41</v>
      </c>
      <c r="P60" s="118">
        <f>+N60-O60</f>
        <v>-7</v>
      </c>
      <c r="S60" s="119">
        <f>IF(F60="",0,IF(LEFT(F60,1)="-",ABS(F60),(IF(F60&gt;9,F60+2,11))))</f>
        <v>8</v>
      </c>
      <c r="T60" s="120">
        <f>IF(F60="",0,IF(LEFT(F60,1)="-",(IF(ABS(F60)&gt;9,(ABS(F60)+2),11)),F60))</f>
        <v>11</v>
      </c>
      <c r="U60" s="119">
        <f>IF(G60="",0,IF(LEFT(G60,1)="-",ABS(G60),(IF(G60&gt;9,G60+2,11))))</f>
        <v>11</v>
      </c>
      <c r="V60" s="121">
        <f>IF(G60="",0,IF(LEFT(G60,1)="-",(IF(ABS(G60)&gt;9,(ABS(G60)+2),11)),G60))</f>
        <v>8</v>
      </c>
      <c r="W60" s="122">
        <f>IF(H60="",0,IF(LEFT(H60,1)="-",ABS(H60),(IF(H60&gt;9,H60+2,11))))</f>
        <v>6</v>
      </c>
      <c r="X60" s="120">
        <f>IF(H60="",0,IF(LEFT(H60,1)="-",(IF(ABS(H60)&gt;9,(ABS(H60)+2),11)),H60))</f>
        <v>11</v>
      </c>
      <c r="Y60" s="119">
        <f>IF(I60="",0,IF(LEFT(I60,1)="-",ABS(I60),(IF(I60&gt;9,I60+2,11))))</f>
        <v>9</v>
      </c>
      <c r="Z60" s="121">
        <f>IF(I60="",0,IF(LEFT(I60,1)="-",(IF(ABS(I60)&gt;9,(ABS(I60)+2),11)),I60))</f>
        <v>11</v>
      </c>
      <c r="AA60" s="122">
        <f>IF(J60="",0,IF(LEFT(J60,1)="-",ABS(J60),(IF(J60&gt;9,J60+2,11))))</f>
        <v>0</v>
      </c>
      <c r="AB60" s="121">
        <f>IF(J60="",0,IF(LEFT(J60,1)="-",(IF(ABS(J60)&gt;9,(ABS(J60)+2),11)),J60))</f>
        <v>0</v>
      </c>
    </row>
    <row r="61" spans="1:28" ht="12.75">
      <c r="A61" s="123" t="s">
        <v>144</v>
      </c>
      <c r="B61" s="124" t="str">
        <f>+B8</f>
        <v>Tolppanen Melinda</v>
      </c>
      <c r="C61" s="125" t="s">
        <v>212</v>
      </c>
      <c r="D61" s="124" t="str">
        <f>+G4</f>
        <v>Homström Angelina</v>
      </c>
      <c r="E61" s="126"/>
      <c r="F61" s="112">
        <v>-8</v>
      </c>
      <c r="G61" s="113">
        <v>7</v>
      </c>
      <c r="H61" s="113">
        <v>-10</v>
      </c>
      <c r="I61" s="112">
        <v>8</v>
      </c>
      <c r="J61" s="112">
        <v>9</v>
      </c>
      <c r="K61" s="114">
        <v>3</v>
      </c>
      <c r="L61" s="127">
        <v>2</v>
      </c>
      <c r="N61" s="116">
        <f t="shared" si="8"/>
        <v>51</v>
      </c>
      <c r="O61" s="117">
        <f t="shared" si="8"/>
        <v>47</v>
      </c>
      <c r="P61" s="118">
        <f>+N61-O61</f>
        <v>4</v>
      </c>
      <c r="S61" s="119">
        <f>IF(F61="",0,IF(LEFT(F61,1)="-",ABS(F61),(IF(F61&gt;9,F61+2,11))))</f>
        <v>8</v>
      </c>
      <c r="T61" s="120">
        <f>IF(F61="",0,IF(LEFT(F61,1)="-",(IF(ABS(F61)&gt;9,(ABS(F61)+2),11)),F61))</f>
        <v>11</v>
      </c>
      <c r="U61" s="119">
        <f>IF(G61="",0,IF(LEFT(G61,1)="-",ABS(G61),(IF(G61&gt;9,G61+2,11))))</f>
        <v>11</v>
      </c>
      <c r="V61" s="121">
        <f>IF(G61="",0,IF(LEFT(G61,1)="-",(IF(ABS(G61)&gt;9,(ABS(G61)+2),11)),G61))</f>
        <v>7</v>
      </c>
      <c r="W61" s="122">
        <f>IF(H61="",0,IF(LEFT(H61,1)="-",ABS(H61),(IF(H61&gt;9,H61+2,11))))</f>
        <v>10</v>
      </c>
      <c r="X61" s="120">
        <f>IF(H61="",0,IF(LEFT(H61,1)="-",(IF(ABS(H61)&gt;9,(ABS(H61)+2),11)),H61))</f>
        <v>12</v>
      </c>
      <c r="Y61" s="119">
        <f>IF(I61="",0,IF(LEFT(I61,1)="-",ABS(I61),(IF(I61&gt;9,I61+2,11))))</f>
        <v>11</v>
      </c>
      <c r="Z61" s="121">
        <f>IF(I61="",0,IF(LEFT(I61,1)="-",(IF(ABS(I61)&gt;9,(ABS(I61)+2),11)),I61))</f>
        <v>8</v>
      </c>
      <c r="AA61" s="122">
        <f>IF(J61="",0,IF(LEFT(J61,1)="-",ABS(J61),(IF(J61&gt;9,J61+2,11))))</f>
        <v>11</v>
      </c>
      <c r="AB61" s="121">
        <f>IF(J61="",0,IF(LEFT(J61,1)="-",(IF(ABS(J61)&gt;9,(ABS(J61)+2),11)),J61))</f>
        <v>9</v>
      </c>
    </row>
    <row r="62" spans="1:28" ht="12.75">
      <c r="A62" s="123" t="s">
        <v>145</v>
      </c>
      <c r="B62" s="124" t="str">
        <f>+G5</f>
        <v>Lähti Lauri</v>
      </c>
      <c r="C62" s="125" t="s">
        <v>212</v>
      </c>
      <c r="D62" s="124" t="str">
        <f>+G6</f>
        <v>Sorjonen Joel</v>
      </c>
      <c r="E62" s="126"/>
      <c r="F62" s="112">
        <v>7</v>
      </c>
      <c r="G62" s="112">
        <v>12</v>
      </c>
      <c r="H62" s="112">
        <v>6</v>
      </c>
      <c r="I62" s="112"/>
      <c r="J62" s="112"/>
      <c r="K62" s="114">
        <v>3</v>
      </c>
      <c r="L62" s="127">
        <f>IF(COUNT(F62:J62)=0,"",(IF(LEFT(F62,1)="-",1,0)+IF(LEFT(G62,1)="-",1,0)+IF(LEFT(H62,1)="-",1,0)+IF(LEFT(I62,1)="-",1,0)+IF(LEFT(J62,1)="-",1,0)))</f>
        <v>0</v>
      </c>
      <c r="N62" s="116">
        <f t="shared" si="8"/>
        <v>36</v>
      </c>
      <c r="O62" s="117">
        <f t="shared" si="8"/>
        <v>25</v>
      </c>
      <c r="P62" s="118">
        <f>+N62-O62</f>
        <v>11</v>
      </c>
      <c r="S62" s="119">
        <f>IF(F62="",0,IF(LEFT(F62,1)="-",ABS(F62),(IF(F62&gt;9,F62+2,11))))</f>
        <v>11</v>
      </c>
      <c r="T62" s="120">
        <f>IF(F62="",0,IF(LEFT(F62,1)="-",(IF(ABS(F62)&gt;9,(ABS(F62)+2),11)),F62))</f>
        <v>7</v>
      </c>
      <c r="U62" s="119">
        <f>IF(G62="",0,IF(LEFT(G62,1)="-",ABS(G62),(IF(G62&gt;9,G62+2,11))))</f>
        <v>14</v>
      </c>
      <c r="V62" s="121">
        <f>IF(G62="",0,IF(LEFT(G62,1)="-",(IF(ABS(G62)&gt;9,(ABS(G62)+2),11)),G62))</f>
        <v>12</v>
      </c>
      <c r="W62" s="122">
        <f>IF(H62="",0,IF(LEFT(H62,1)="-",ABS(H62),(IF(H62&gt;9,H62+2,11))))</f>
        <v>11</v>
      </c>
      <c r="X62" s="120">
        <f>IF(H62="",0,IF(LEFT(H62,1)="-",(IF(ABS(H62)&gt;9,(ABS(H62)+2),11)),H62))</f>
        <v>6</v>
      </c>
      <c r="Y62" s="119">
        <f>IF(I62="",0,IF(LEFT(I62,1)="-",ABS(I62),(IF(I62&gt;9,I62+2,11))))</f>
        <v>0</v>
      </c>
      <c r="Z62" s="121">
        <f>IF(I62="",0,IF(LEFT(I62,1)="-",(IF(ABS(I62)&gt;9,(ABS(I62)+2),11)),I62))</f>
        <v>0</v>
      </c>
      <c r="AA62" s="122">
        <f>IF(J62="",0,IF(LEFT(J62,1)="-",ABS(J62),(IF(J62&gt;9,J62+2,11))))</f>
        <v>0</v>
      </c>
      <c r="AB62" s="121">
        <f>IF(J62="",0,IF(LEFT(J62,1)="-",(IF(ABS(J62)&gt;9,(ABS(J62)+2),11)),J62))</f>
        <v>0</v>
      </c>
    </row>
    <row r="63" spans="1:28" ht="12.75">
      <c r="A63" s="128" t="s">
        <v>239</v>
      </c>
      <c r="B63" s="129" t="str">
        <f>+G7</f>
        <v>Kuuri-Riutta Konsta</v>
      </c>
      <c r="C63" s="130" t="s">
        <v>212</v>
      </c>
      <c r="D63" s="129">
        <f>+G8</f>
        <v>0</v>
      </c>
      <c r="E63" s="131"/>
      <c r="F63" s="112"/>
      <c r="G63" s="112"/>
      <c r="H63" s="112"/>
      <c r="I63" s="112"/>
      <c r="J63" s="112"/>
      <c r="K63" s="132"/>
      <c r="L63" s="127">
        <f>IF(COUNT(F63:J63)=0,"",(IF(LEFT(F63,1)="-",1,0)+IF(LEFT(G63,1)="-",1,0)+IF(LEFT(H63,1)="-",1,0)+IF(LEFT(I63,1)="-",1,0)+IF(LEFT(J63,1)="-",1,0)))</f>
      </c>
      <c r="N63" s="116">
        <f t="shared" si="8"/>
        <v>0</v>
      </c>
      <c r="O63" s="117">
        <f t="shared" si="8"/>
        <v>0</v>
      </c>
      <c r="P63" s="118">
        <f>+N63-O63</f>
        <v>0</v>
      </c>
      <c r="S63" s="119">
        <f>IF(F63="",0,IF(LEFT(F63,1)="-",ABS(F63),(IF(F63&gt;9,F63+2,11))))</f>
        <v>0</v>
      </c>
      <c r="T63" s="120">
        <f>IF(F63="",0,IF(LEFT(F63,1)="-",(IF(ABS(F63)&gt;9,(ABS(F63)+2),11)),F63))</f>
        <v>0</v>
      </c>
      <c r="U63" s="119">
        <f>IF(G63="",0,IF(LEFT(G63,1)="-",ABS(G63),(IF(G63&gt;9,G63+2,11))))</f>
        <v>0</v>
      </c>
      <c r="V63" s="121">
        <f>IF(G63="",0,IF(LEFT(G63,1)="-",(IF(ABS(G63)&gt;9,(ABS(G63)+2),11)),G63))</f>
        <v>0</v>
      </c>
      <c r="W63" s="122">
        <f>IF(H63="",0,IF(LEFT(H63,1)="-",ABS(H63),(IF(H63&gt;9,H63+2,11))))</f>
        <v>0</v>
      </c>
      <c r="X63" s="120">
        <f>IF(H63="",0,IF(LEFT(H63,1)="-",(IF(ABS(H63)&gt;9,(ABS(H63)+2),11)),H63))</f>
        <v>0</v>
      </c>
      <c r="Y63" s="119">
        <f>IF(I63="",0,IF(LEFT(I63,1)="-",ABS(I63),(IF(I63&gt;9,I63+2,11))))</f>
        <v>0</v>
      </c>
      <c r="Z63" s="121">
        <f>IF(I63="",0,IF(LEFT(I63,1)="-",(IF(ABS(I63)&gt;9,(ABS(I63)+2),11)),I63))</f>
        <v>0</v>
      </c>
      <c r="AA63" s="122">
        <f>IF(J63="",0,IF(LEFT(J63,1)="-",ABS(J63),(IF(J63&gt;9,J63+2,11))))</f>
        <v>0</v>
      </c>
      <c r="AB63" s="121">
        <f>IF(J63="",0,IF(LEFT(J63,1)="-",(IF(ABS(J63)&gt;9,(ABS(J63)+2),11)),J63))</f>
        <v>0</v>
      </c>
    </row>
    <row r="64" ht="12.75">
      <c r="A64" s="66"/>
    </row>
    <row r="65" ht="12.75">
      <c r="A65" s="66"/>
    </row>
    <row r="66" ht="12.75">
      <c r="A66" s="66"/>
    </row>
    <row r="67" ht="12.75">
      <c r="A67" s="66"/>
    </row>
    <row r="68" ht="12.75">
      <c r="A68" s="66"/>
    </row>
    <row r="69" ht="12.75">
      <c r="A69" s="66"/>
    </row>
    <row r="70" ht="12.75">
      <c r="A70" s="66"/>
    </row>
    <row r="71" ht="12.75">
      <c r="A71" s="66"/>
    </row>
    <row r="72" ht="12.75">
      <c r="A72" s="66"/>
    </row>
    <row r="73" ht="12.75">
      <c r="A73" s="66"/>
    </row>
    <row r="74" ht="12.75">
      <c r="A74" s="66"/>
    </row>
    <row r="75" ht="12.75">
      <c r="A75" s="66"/>
    </row>
  </sheetData>
  <sheetProtection/>
  <mergeCells count="4">
    <mergeCell ref="E1:I1"/>
    <mergeCell ref="K1:L1"/>
    <mergeCell ref="F2:I2"/>
    <mergeCell ref="K2:L2"/>
  </mergeCells>
  <printOptions/>
  <pageMargins left="0.49" right="0.22" top="0.33" bottom="0.3" header="0.26" footer="0.2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2">
    <pageSetUpPr fitToPage="1"/>
  </sheetPr>
  <dimension ref="A1:AF40"/>
  <sheetViews>
    <sheetView zoomScalePageLayoutView="0" workbookViewId="0" topLeftCell="A1">
      <selection activeCell="R25" sqref="R25"/>
    </sheetView>
  </sheetViews>
  <sheetFormatPr defaultColWidth="9.140625" defaultRowHeight="12.75"/>
  <cols>
    <col min="1" max="1" width="4.00390625" style="54" customWidth="1"/>
    <col min="2" max="2" width="27.00390625" style="54" customWidth="1"/>
    <col min="3" max="12" width="2.7109375" style="54" customWidth="1"/>
    <col min="13" max="14" width="3.00390625" style="54" customWidth="1"/>
    <col min="15" max="16" width="2.8515625" style="54" customWidth="1"/>
    <col min="17" max="18" width="3.00390625" style="54" customWidth="1"/>
    <col min="19" max="22" width="2.7109375" style="54" customWidth="1"/>
    <col min="23" max="23" width="5.7109375" style="54" customWidth="1"/>
    <col min="24" max="24" width="5.421875" style="54" customWidth="1"/>
    <col min="25" max="26" width="3.00390625" style="54" customWidth="1"/>
    <col min="27" max="27" width="5.57421875" style="54" customWidth="1"/>
    <col min="28" max="29" width="3.7109375" style="54" customWidth="1"/>
    <col min="30" max="30" width="5.00390625" style="54" customWidth="1"/>
    <col min="31" max="31" width="11.28125" style="54" customWidth="1"/>
    <col min="32" max="32" width="15.00390625" style="54" customWidth="1"/>
    <col min="33" max="16384" width="8.8515625" style="54" customWidth="1"/>
  </cols>
  <sheetData>
    <row r="1" spans="1:32" ht="17.25">
      <c r="A1" s="206" t="s">
        <v>273</v>
      </c>
      <c r="J1" s="54" t="str">
        <f>'[1]Ottelut'!E1</f>
        <v>Turun Poolikisat 2016</v>
      </c>
      <c r="V1" s="207" t="s">
        <v>272</v>
      </c>
      <c r="W1" s="207"/>
      <c r="X1" s="207"/>
      <c r="Y1" s="207"/>
      <c r="Z1" s="286">
        <f>'[1]Ottelut'!K1</f>
        <v>42644</v>
      </c>
      <c r="AA1" s="286"/>
      <c r="AB1" s="286"/>
      <c r="AF1" s="209" t="s">
        <v>271</v>
      </c>
    </row>
    <row r="2" spans="1:32" ht="15" customHeight="1">
      <c r="A2" s="208" t="s">
        <v>270</v>
      </c>
      <c r="V2" s="207" t="s">
        <v>182</v>
      </c>
      <c r="W2" s="207"/>
      <c r="X2" s="207"/>
      <c r="Y2" s="207"/>
      <c r="Z2" s="287" t="str">
        <f>'[1]Ottelut'!F2</f>
        <v>Turun Pyrkivä</v>
      </c>
      <c r="AA2" s="287"/>
      <c r="AB2" s="287"/>
      <c r="AF2" s="54" t="s">
        <v>269</v>
      </c>
    </row>
    <row r="3" ht="17.25">
      <c r="A3" s="206"/>
    </row>
    <row r="4" spans="3:30" ht="18.75" thickBot="1">
      <c r="C4" s="288">
        <v>1</v>
      </c>
      <c r="D4" s="288"/>
      <c r="E4" s="288">
        <v>2</v>
      </c>
      <c r="F4" s="288"/>
      <c r="G4" s="288">
        <v>3</v>
      </c>
      <c r="H4" s="288"/>
      <c r="I4" s="288">
        <v>4</v>
      </c>
      <c r="J4" s="288"/>
      <c r="K4" s="288">
        <v>5</v>
      </c>
      <c r="L4" s="288"/>
      <c r="M4" s="288">
        <v>6</v>
      </c>
      <c r="N4" s="288"/>
      <c r="O4" s="288">
        <v>7</v>
      </c>
      <c r="P4" s="288"/>
      <c r="Q4" s="288">
        <v>8</v>
      </c>
      <c r="R4" s="288"/>
      <c r="S4" s="288">
        <v>9</v>
      </c>
      <c r="T4" s="288"/>
      <c r="U4" s="288">
        <v>10</v>
      </c>
      <c r="V4" s="288"/>
      <c r="W4" s="205" t="s">
        <v>268</v>
      </c>
      <c r="X4" s="205" t="s">
        <v>267</v>
      </c>
      <c r="Y4" s="295" t="s">
        <v>108</v>
      </c>
      <c r="Z4" s="295"/>
      <c r="AA4" s="204" t="s">
        <v>255</v>
      </c>
      <c r="AB4" s="293" t="s">
        <v>266</v>
      </c>
      <c r="AC4" s="294"/>
      <c r="AD4" s="203" t="s">
        <v>265</v>
      </c>
    </row>
    <row r="5" spans="1:32" ht="18" customHeight="1">
      <c r="A5" s="104">
        <v>1</v>
      </c>
      <c r="B5" s="174" t="str">
        <f>'[1]Ottelut'!B4&amp;"  "&amp;'[1]Ottelut'!C4</f>
        <v>Sammalisto Wille  Por-83</v>
      </c>
      <c r="C5" s="202"/>
      <c r="D5" s="201"/>
      <c r="E5" s="198">
        <f>'[1]Ottelut'!$K$59</f>
        <v>3</v>
      </c>
      <c r="F5" s="197">
        <f>'[1]Ottelut'!$L$59</f>
        <v>2</v>
      </c>
      <c r="G5" s="198">
        <f>'[1]Ottelut'!$K$47</f>
        <v>3</v>
      </c>
      <c r="H5" s="197">
        <f>'[1]Ottelut'!$L$47</f>
        <v>0</v>
      </c>
      <c r="I5" s="198">
        <f>'[1]Ottelut'!$K$53</f>
        <v>3</v>
      </c>
      <c r="J5" s="197">
        <f>'[1]Ottelut'!$L$53</f>
        <v>0</v>
      </c>
      <c r="K5" s="200">
        <f>'[1]Ottelut'!$K$11</f>
        <v>3</v>
      </c>
      <c r="L5" s="199">
        <f>'[1]Ottelut'!$L$11</f>
        <v>0</v>
      </c>
      <c r="M5" s="198">
        <f>'[1]Ottelut'!$K$23</f>
        <v>3</v>
      </c>
      <c r="N5" s="197">
        <f>'[1]Ottelut'!$L$23</f>
        <v>0</v>
      </c>
      <c r="O5" s="198">
        <f>'[1]Ottelut'!$K$17</f>
        <v>3</v>
      </c>
      <c r="P5" s="197">
        <f>'[1]Ottelut'!$L$17</f>
        <v>0</v>
      </c>
      <c r="Q5" s="198">
        <f>'[1]Ottelut'!$K$29</f>
        <v>3</v>
      </c>
      <c r="R5" s="197">
        <f>'[1]Ottelut'!$L$29</f>
        <v>0</v>
      </c>
      <c r="S5" s="198">
        <f>'[1]Ottelut'!$K$35</f>
        <v>3</v>
      </c>
      <c r="T5" s="197">
        <f>'[1]Ottelut'!$L$35</f>
        <v>0</v>
      </c>
      <c r="U5" s="198">
        <f>'[1]Ottelut'!$K$41</f>
        <v>0</v>
      </c>
      <c r="V5" s="197">
        <f>'[1]Ottelut'!$L$41</f>
      </c>
      <c r="W5" s="196">
        <f>COUNTIF(D5:D14,3)</f>
        <v>8</v>
      </c>
      <c r="X5" s="195">
        <f>COUNTIF(C5:C14,3)</f>
        <v>0</v>
      </c>
      <c r="Y5" s="194">
        <f>SUM($D$5:$D$14)</f>
        <v>24</v>
      </c>
      <c r="Z5" s="193">
        <f>SUM($C$5:$C$14)</f>
        <v>2</v>
      </c>
      <c r="AA5" s="192">
        <f aca="true" t="shared" si="0" ref="AA5:AA14">+Y5-Z5</f>
        <v>22</v>
      </c>
      <c r="AB5" s="191">
        <f>'[1]Ottelut'!N11+'[1]Ottelut'!N17+'[1]Ottelut'!N23+'[1]Ottelut'!N29+'[1]Ottelut'!N35+'[1]Ottelut'!N41+'[1]Ottelut'!N47+'[1]Ottelut'!N53+'[1]Ottelut'!N59</f>
        <v>275</v>
      </c>
      <c r="AC5" s="190">
        <f>'[1]Ottelut'!O11+'[1]Ottelut'!O17+'[1]Ottelut'!O23+'[1]Ottelut'!O29+'[1]Ottelut'!O35+'[1]Ottelut'!O41+'[1]Ottelut'!O47+'[1]Ottelut'!O53+'[1]Ottelut'!O59</f>
        <v>155</v>
      </c>
      <c r="AD5" s="189">
        <f aca="true" t="shared" si="1" ref="AD5:AD14">AB5-AC5</f>
        <v>120</v>
      </c>
      <c r="AE5" s="188"/>
      <c r="AF5" s="188"/>
    </row>
    <row r="6" spans="1:32" ht="18" customHeight="1">
      <c r="A6" s="104">
        <v>2</v>
      </c>
      <c r="B6" s="174" t="str">
        <f>'[1]Ottelut'!B5&amp;"  "&amp;'[1]Ottelut'!C5</f>
        <v>Ervasalo Christoffer  TuPy</v>
      </c>
      <c r="C6" s="184">
        <f>'[1]Ottelut'!$L$59</f>
        <v>2</v>
      </c>
      <c r="D6" s="183">
        <f>'[1]Ottelut'!$K$59</f>
        <v>3</v>
      </c>
      <c r="E6" s="186"/>
      <c r="F6" s="185"/>
      <c r="G6" s="184">
        <f>'[1]Ottelut'!$K$54</f>
        <v>3</v>
      </c>
      <c r="H6" s="183">
        <f>'[1]Ottelut'!$L$54</f>
        <v>0</v>
      </c>
      <c r="I6" s="184">
        <f>'[1]Ottelut'!$K$48</f>
        <v>3</v>
      </c>
      <c r="J6" s="183">
        <f>'[1]Ottelut'!$L$48</f>
        <v>0</v>
      </c>
      <c r="K6" s="184">
        <f>'[1]Ottelut'!$K$30</f>
        <v>3</v>
      </c>
      <c r="L6" s="183">
        <f>'[1]Ottelut'!$L$30</f>
        <v>1</v>
      </c>
      <c r="M6" s="184">
        <f>'[1]Ottelut'!$K$42</f>
        <v>3</v>
      </c>
      <c r="N6" s="183">
        <f>'[1]Ottelut'!$L$42</f>
        <v>0</v>
      </c>
      <c r="O6" s="184">
        <f>'[1]Ottelut'!$K$12</f>
        <v>3</v>
      </c>
      <c r="P6" s="183">
        <f>'[1]Ottelut'!$L$12</f>
        <v>0</v>
      </c>
      <c r="Q6" s="184">
        <f>'[1]Ottelut'!$K$18</f>
        <v>3</v>
      </c>
      <c r="R6" s="183">
        <f>'[1]Ottelut'!$L$18</f>
        <v>0</v>
      </c>
      <c r="S6" s="184">
        <f>'[1]Ottelut'!$K$24</f>
        <v>3</v>
      </c>
      <c r="T6" s="183">
        <f>'[1]Ottelut'!$L$24</f>
        <v>2</v>
      </c>
      <c r="U6" s="184">
        <f>'[1]Ottelut'!$K$36</f>
        <v>0</v>
      </c>
      <c r="V6" s="183">
        <f>'[1]Ottelut'!$L$36</f>
      </c>
      <c r="W6" s="182">
        <f>COUNTIF(F5:F14,3)</f>
        <v>7</v>
      </c>
      <c r="X6" s="181">
        <f>COUNTIF(E5:E14,3)</f>
        <v>1</v>
      </c>
      <c r="Y6" s="180">
        <f>SUM($F$5:$F$14)</f>
        <v>23</v>
      </c>
      <c r="Z6" s="179">
        <f>SUM($E$5:$E$14)</f>
        <v>6</v>
      </c>
      <c r="AA6" s="165">
        <f t="shared" si="0"/>
        <v>17</v>
      </c>
      <c r="AB6" s="178">
        <f>'[1]Ottelut'!N12+'[1]Ottelut'!N18+'[1]Ottelut'!N24+'[1]Ottelut'!N30+'[1]Ottelut'!N36+'[1]Ottelut'!N42+'[1]Ottelut'!N48+'[1]Ottelut'!N54+'[1]Ottelut'!O59</f>
        <v>303</v>
      </c>
      <c r="AC6" s="177">
        <f>'[1]Ottelut'!O12+'[1]Ottelut'!O18+'[1]Ottelut'!O24+'[1]Ottelut'!O30+'[1]Ottelut'!O36+'[1]Ottelut'!O42+'[1]Ottelut'!O48+'[1]Ottelut'!O54+'[1]Ottelut'!N59</f>
        <v>156</v>
      </c>
      <c r="AD6" s="176">
        <f t="shared" si="1"/>
        <v>147</v>
      </c>
      <c r="AE6" s="188"/>
      <c r="AF6" s="54" t="s">
        <v>264</v>
      </c>
    </row>
    <row r="7" spans="1:32" ht="18" customHeight="1">
      <c r="A7" s="104">
        <v>3</v>
      </c>
      <c r="B7" s="174" t="str">
        <f>'[1]Ottelut'!B6&amp;"  "&amp;'[1]Ottelut'!C6</f>
        <v>Niukko Ilari  TuPy</v>
      </c>
      <c r="C7" s="184">
        <f>'[1]Ottelut'!$L$47</f>
        <v>0</v>
      </c>
      <c r="D7" s="183">
        <f>'[1]Ottelut'!$K$47</f>
        <v>3</v>
      </c>
      <c r="E7" s="184">
        <f>'[1]Ottelut'!$L$54</f>
        <v>0</v>
      </c>
      <c r="F7" s="183">
        <f>'[1]Ottelut'!$K$54</f>
        <v>3</v>
      </c>
      <c r="G7" s="186"/>
      <c r="H7" s="185"/>
      <c r="I7" s="184">
        <f>'[1]Ottelut'!$K$60</f>
        <v>1</v>
      </c>
      <c r="J7" s="183">
        <f>'[1]Ottelut'!$L$60</f>
        <v>3</v>
      </c>
      <c r="K7" s="184">
        <f>'[1]Ottelut'!$K$39</f>
        <v>0</v>
      </c>
      <c r="L7" s="183">
        <f>'[1]Ottelut'!$L$39</f>
        <v>3</v>
      </c>
      <c r="M7" s="184">
        <f>'[1]Ottelut'!$K$13</f>
        <v>0</v>
      </c>
      <c r="N7" s="183">
        <f>'[1]Ottelut'!$L$13</f>
        <v>3</v>
      </c>
      <c r="O7" s="184">
        <f>'[1]Ottelut'!$K$43</f>
        <v>1</v>
      </c>
      <c r="P7" s="183">
        <f>'[1]Ottelut'!$L$43</f>
        <v>3</v>
      </c>
      <c r="Q7" s="184">
        <f>'[1]Ottelut'!$K$25</f>
        <v>2</v>
      </c>
      <c r="R7" s="183">
        <f>'[1]Ottelut'!$L$25</f>
        <v>3</v>
      </c>
      <c r="S7" s="184">
        <f>'[1]Ottelut'!$K$19</f>
        <v>0</v>
      </c>
      <c r="T7" s="183">
        <f>'[1]Ottelut'!$L$19</f>
        <v>3</v>
      </c>
      <c r="U7" s="184">
        <f>'[1]Ottelut'!$K$31</f>
        <v>0</v>
      </c>
      <c r="V7" s="183">
        <f>'[1]Ottelut'!$L$31</f>
      </c>
      <c r="W7" s="182">
        <f>COUNTIF(H5:H14,3)</f>
        <v>0</v>
      </c>
      <c r="X7" s="181">
        <f>COUNTIF(G5:G14,3)</f>
        <v>8</v>
      </c>
      <c r="Y7" s="180">
        <f>SUM($H$5:$H$14)</f>
        <v>4</v>
      </c>
      <c r="Z7" s="179">
        <f>SUM($G$5:$G$14)</f>
        <v>24</v>
      </c>
      <c r="AA7" s="187">
        <f t="shared" si="0"/>
        <v>-20</v>
      </c>
      <c r="AB7" s="178">
        <f>'[1]Ottelut'!N13+'[1]Ottelut'!N19+'[1]Ottelut'!N25+'[1]Ottelut'!N31+'[1]Ottelut'!N39+'[1]Ottelut'!N43+'[1]Ottelut'!O47+'[1]Ottelut'!O54+'[1]Ottelut'!N60</f>
        <v>164</v>
      </c>
      <c r="AC7" s="177">
        <f>'[1]Ottelut'!O13+'[1]Ottelut'!O19+'[1]Ottelut'!O25+'[1]Ottelut'!O31+'[1]Ottelut'!O39+'[1]Ottelut'!O43+'[1]Ottelut'!N47+'[1]Ottelut'!N54+'[1]Ottelut'!O60</f>
        <v>296</v>
      </c>
      <c r="AD7" s="176">
        <f t="shared" si="1"/>
        <v>-132</v>
      </c>
      <c r="AF7" s="54" t="s">
        <v>263</v>
      </c>
    </row>
    <row r="8" spans="1:32" ht="18" customHeight="1">
      <c r="A8" s="104">
        <v>4</v>
      </c>
      <c r="B8" s="174" t="str">
        <f>'[1]Ottelut'!B7&amp;"  "&amp;'[1]Ottelut'!C7</f>
        <v>Kanasuo Martti  KoKa</v>
      </c>
      <c r="C8" s="184">
        <f>'[1]Ottelut'!$L$53</f>
        <v>0</v>
      </c>
      <c r="D8" s="183">
        <f>'[1]Ottelut'!$K$53</f>
        <v>3</v>
      </c>
      <c r="E8" s="184">
        <f>'[1]Ottelut'!$L$48</f>
        <v>0</v>
      </c>
      <c r="F8" s="183">
        <f>'[1]Ottelut'!$K$48</f>
        <v>3</v>
      </c>
      <c r="G8" s="184">
        <f>'[1]Ottelut'!$L$60</f>
        <v>3</v>
      </c>
      <c r="H8" s="183">
        <f>'[1]Ottelut'!$K$60</f>
        <v>1</v>
      </c>
      <c r="I8" s="186"/>
      <c r="J8" s="185"/>
      <c r="K8" s="184">
        <f>'[1]Ottelut'!$K$26</f>
        <v>0</v>
      </c>
      <c r="L8" s="183">
        <f>'[1]Ottelut'!$L$26</f>
        <v>3</v>
      </c>
      <c r="M8" s="184">
        <f>'[1]Ottelut'!$K$20</f>
        <v>0</v>
      </c>
      <c r="N8" s="183">
        <f>'[1]Ottelut'!$L$20</f>
        <v>3</v>
      </c>
      <c r="O8" s="184">
        <f>'[1]Ottelut'!$K$37</f>
        <v>0</v>
      </c>
      <c r="P8" s="183">
        <f>'[1]Ottelut'!$L$37</f>
        <v>3</v>
      </c>
      <c r="Q8" s="184">
        <f>'[1]Ottelut'!$K$44</f>
        <v>3</v>
      </c>
      <c r="R8" s="183">
        <f>'[1]Ottelut'!$L$44</f>
        <v>1</v>
      </c>
      <c r="S8" s="184">
        <f>'[1]Ottelut'!$K$32</f>
        <v>0</v>
      </c>
      <c r="T8" s="183">
        <f>'[1]Ottelut'!$L$32</f>
        <v>3</v>
      </c>
      <c r="U8" s="184">
        <f>'[1]Ottelut'!$K$14</f>
        <v>0</v>
      </c>
      <c r="V8" s="183">
        <f>'[1]Ottelut'!$L$14</f>
      </c>
      <c r="W8" s="182">
        <f>COUNTIF(J5:J14,3)</f>
        <v>2</v>
      </c>
      <c r="X8" s="181">
        <f>COUNTIF(I5:I14,3)</f>
        <v>6</v>
      </c>
      <c r="Y8" s="180">
        <f>SUM($J$5:$J$14)</f>
        <v>6</v>
      </c>
      <c r="Z8" s="179">
        <f>SUM($I$5:$I$14)</f>
        <v>20</v>
      </c>
      <c r="AA8" s="165">
        <f t="shared" si="0"/>
        <v>-14</v>
      </c>
      <c r="AB8" s="178">
        <f>'[1]Ottelut'!N14+'[1]Ottelut'!N20+'[1]Ottelut'!N26+'[1]Ottelut'!N32+'[1]Ottelut'!N37+'[1]Ottelut'!N44+'[1]Ottelut'!O48+'[1]Ottelut'!O53+'[1]Ottelut'!O60</f>
        <v>179</v>
      </c>
      <c r="AC8" s="177">
        <f>'[1]Ottelut'!O14+'[1]Ottelut'!O20+'[1]Ottelut'!O26+'[1]Ottelut'!O32+'[1]Ottelut'!O37+'[1]Ottelut'!O44+'[1]Ottelut'!N48+'[1]Ottelut'!N53+'[1]Ottelut'!N60</f>
        <v>265</v>
      </c>
      <c r="AD8" s="176">
        <f t="shared" si="1"/>
        <v>-86</v>
      </c>
      <c r="AF8" s="78"/>
    </row>
    <row r="9" spans="1:32" ht="18" customHeight="1">
      <c r="A9" s="104">
        <v>5</v>
      </c>
      <c r="B9" s="174" t="str">
        <f>'[1]Ottelut'!B8&amp;"  "&amp;'[1]Ottelut'!C8</f>
        <v>Tolppanen Melinda  HIK</v>
      </c>
      <c r="C9" s="184">
        <f>'[1]Ottelut'!$L$11</f>
        <v>0</v>
      </c>
      <c r="D9" s="183">
        <f>'[1]Ottelut'!$K$11</f>
        <v>3</v>
      </c>
      <c r="E9" s="184">
        <f>'[1]Ottelut'!$L$30</f>
        <v>1</v>
      </c>
      <c r="F9" s="183">
        <f>'[1]Ottelut'!$K$30</f>
        <v>3</v>
      </c>
      <c r="G9" s="184">
        <f>'[1]Ottelut'!$L$39</f>
        <v>3</v>
      </c>
      <c r="H9" s="183">
        <f>'[1]Ottelut'!$K$39</f>
        <v>0</v>
      </c>
      <c r="I9" s="184">
        <f>'[1]Ottelut'!$L$26</f>
        <v>3</v>
      </c>
      <c r="J9" s="183">
        <f>'[1]Ottelut'!$K$26</f>
        <v>0</v>
      </c>
      <c r="K9" s="186"/>
      <c r="L9" s="185"/>
      <c r="M9" s="184">
        <f>'[1]Ottelut'!$K$61</f>
        <v>3</v>
      </c>
      <c r="N9" s="183">
        <f>'[1]Ottelut'!$L$61</f>
        <v>2</v>
      </c>
      <c r="O9" s="184">
        <f>'[1]Ottelut'!$K$49</f>
        <v>2</v>
      </c>
      <c r="P9" s="183">
        <f>'[1]Ottelut'!$L$49</f>
        <v>3</v>
      </c>
      <c r="Q9" s="184">
        <f>'[1]Ottelut'!$K$55</f>
        <v>3</v>
      </c>
      <c r="R9" s="183">
        <f>'[1]Ottelut'!$L$55</f>
        <v>1</v>
      </c>
      <c r="S9" s="184">
        <f>'[1]Ottelut'!$K$45</f>
        <v>0</v>
      </c>
      <c r="T9" s="183">
        <f>'[1]Ottelut'!$L$45</f>
        <v>3</v>
      </c>
      <c r="U9" s="184">
        <f>'[1]Ottelut'!$K$21</f>
        <v>0</v>
      </c>
      <c r="V9" s="183">
        <f>'[1]Ottelut'!$L$21</f>
      </c>
      <c r="W9" s="182">
        <f>COUNTIF(L5:L14,3)</f>
        <v>4</v>
      </c>
      <c r="X9" s="181">
        <f>COUNTIF(K5:K14,3)</f>
        <v>4</v>
      </c>
      <c r="Y9" s="180">
        <f>SUM($L$5:$L$14)</f>
        <v>15</v>
      </c>
      <c r="Z9" s="179">
        <f>SUM($K$5:$K$14)</f>
        <v>15</v>
      </c>
      <c r="AA9" s="165">
        <f t="shared" si="0"/>
        <v>0</v>
      </c>
      <c r="AB9" s="178">
        <f>'[1]Ottelut'!O11+'[1]Ottelut'!N21+'[1]Ottelut'!O26+'[1]Ottelut'!O30+'[1]Ottelut'!O39+'[1]Ottelut'!N45+'[1]Ottelut'!N49+'[1]Ottelut'!N55+'[1]Ottelut'!N61</f>
        <v>231</v>
      </c>
      <c r="AC9" s="177">
        <f>'[1]Ottelut'!N11+'[1]Ottelut'!O21+'[1]Ottelut'!N26+'[1]Ottelut'!N30+'[1]Ottelut'!N39+'[1]Ottelut'!O45+'[1]Ottelut'!O49+'[1]Ottelut'!O55+'[1]Ottelut'!O61</f>
        <v>268</v>
      </c>
      <c r="AD9" s="176">
        <f t="shared" si="1"/>
        <v>-37</v>
      </c>
      <c r="AF9" s="90" t="s">
        <v>262</v>
      </c>
    </row>
    <row r="10" spans="1:32" ht="18" customHeight="1">
      <c r="A10" s="104">
        <v>6</v>
      </c>
      <c r="B10" s="174" t="str">
        <f>'[1]Ottelut'!G4&amp;"  "&amp;'[1]Ottelut'!J4</f>
        <v>Homström Angelina  HIK</v>
      </c>
      <c r="C10" s="184">
        <f>'[1]Ottelut'!$L$23</f>
        <v>0</v>
      </c>
      <c r="D10" s="183">
        <f>'[1]Ottelut'!$K$23</f>
        <v>3</v>
      </c>
      <c r="E10" s="184">
        <f>'[1]Ottelut'!$L$42</f>
        <v>0</v>
      </c>
      <c r="F10" s="183">
        <f>'[1]Ottelut'!$K$42</f>
        <v>3</v>
      </c>
      <c r="G10" s="184">
        <f>'[1]Ottelut'!$L$13</f>
        <v>3</v>
      </c>
      <c r="H10" s="183">
        <f>'[1]Ottelut'!$K$13</f>
        <v>0</v>
      </c>
      <c r="I10" s="184">
        <f>'[1]Ottelut'!$L$20</f>
        <v>3</v>
      </c>
      <c r="J10" s="183">
        <f>'[1]Ottelut'!$K$20</f>
        <v>0</v>
      </c>
      <c r="K10" s="184">
        <f>'[1]Ottelut'!$L$61</f>
        <v>2</v>
      </c>
      <c r="L10" s="183">
        <f>'[1]Ottelut'!$K$61</f>
        <v>3</v>
      </c>
      <c r="M10" s="186"/>
      <c r="N10" s="185"/>
      <c r="O10" s="184">
        <f>'[1]Ottelut'!$K$33</f>
        <v>0</v>
      </c>
      <c r="P10" s="183">
        <f>'[1]Ottelut'!$L$33</f>
        <v>3</v>
      </c>
      <c r="Q10" s="184">
        <f>'[1]Ottelut'!$K$38</f>
        <v>3</v>
      </c>
      <c r="R10" s="183">
        <f>'[1]Ottelut'!$L$38</f>
        <v>1</v>
      </c>
      <c r="S10" s="184">
        <f>'[1]Ottelut'!$K$51</f>
        <v>0</v>
      </c>
      <c r="T10" s="183">
        <f>'[1]Ottelut'!$L$51</f>
        <v>3</v>
      </c>
      <c r="U10" s="184">
        <f>'[1]Ottelut'!$K$56</f>
        <v>0</v>
      </c>
      <c r="V10" s="183">
        <f>'[1]Ottelut'!$L$56</f>
      </c>
      <c r="W10" s="182">
        <f>COUNTIF(N5:N14,3)</f>
        <v>3</v>
      </c>
      <c r="X10" s="181">
        <f>COUNTIF(M5:M14,3)</f>
        <v>5</v>
      </c>
      <c r="Y10" s="180">
        <f>SUM($N$5:$N$14)</f>
        <v>11</v>
      </c>
      <c r="Z10" s="179">
        <f>SUM($M$5:$M$14)</f>
        <v>16</v>
      </c>
      <c r="AA10" s="165">
        <f t="shared" si="0"/>
        <v>-5</v>
      </c>
      <c r="AB10" s="178">
        <f>'[1]Ottelut'!O13+'[1]Ottelut'!O20+'[1]Ottelut'!O23+'[1]Ottelut'!N33+'[1]Ottelut'!N38+'[1]Ottelut'!O42+'[1]Ottelut'!N51+'[1]Ottelut'!N56+'[1]Ottelut'!O61</f>
        <v>214</v>
      </c>
      <c r="AC10" s="177">
        <f>'[1]Ottelut'!N13+'[1]Ottelut'!N20+'[1]Ottelut'!N23+'[1]Ottelut'!O33+'[1]Ottelut'!O38+'[1]Ottelut'!N42+'[1]Ottelut'!O51+'[1]Ottelut'!O56+'[1]Ottelut'!N61</f>
        <v>246</v>
      </c>
      <c r="AD10" s="176">
        <f t="shared" si="1"/>
        <v>-32</v>
      </c>
      <c r="AF10" s="147" t="s">
        <v>261</v>
      </c>
    </row>
    <row r="11" spans="1:32" ht="18" customHeight="1">
      <c r="A11" s="104">
        <v>7</v>
      </c>
      <c r="B11" s="174" t="str">
        <f>'[1]Ottelut'!G5&amp;"  "&amp;'[1]Ottelut'!J5</f>
        <v>Lähti Lauri  TuPy</v>
      </c>
      <c r="C11" s="184">
        <f>'[1]Ottelut'!$L$17</f>
        <v>0</v>
      </c>
      <c r="D11" s="183">
        <f>'[1]Ottelut'!$K$17</f>
        <v>3</v>
      </c>
      <c r="E11" s="184">
        <f>'[1]Ottelut'!$L$12</f>
        <v>0</v>
      </c>
      <c r="F11" s="183">
        <f>'[1]Ottelut'!$K$12</f>
        <v>3</v>
      </c>
      <c r="G11" s="184">
        <f>'[1]Ottelut'!$L$43</f>
        <v>3</v>
      </c>
      <c r="H11" s="183">
        <f>'[1]Ottelut'!$K$43</f>
        <v>1</v>
      </c>
      <c r="I11" s="184">
        <f>'[1]Ottelut'!$L$37</f>
        <v>3</v>
      </c>
      <c r="J11" s="183">
        <f>'[1]Ottelut'!$K$37</f>
        <v>0</v>
      </c>
      <c r="K11" s="184">
        <f>'[1]Ottelut'!$L$49</f>
        <v>3</v>
      </c>
      <c r="L11" s="183">
        <f>'[1]Ottelut'!$K$49</f>
        <v>2</v>
      </c>
      <c r="M11" s="184">
        <f>'[1]Ottelut'!$L$33</f>
        <v>3</v>
      </c>
      <c r="N11" s="183">
        <f>'[1]Ottelut'!$K$33</f>
        <v>0</v>
      </c>
      <c r="O11" s="186"/>
      <c r="P11" s="185"/>
      <c r="Q11" s="184">
        <f>'[1]Ottelut'!$K$62</f>
        <v>3</v>
      </c>
      <c r="R11" s="183">
        <f>'[1]Ottelut'!$L$62</f>
        <v>0</v>
      </c>
      <c r="S11" s="184">
        <f>'[1]Ottelut'!$K$57</f>
        <v>0</v>
      </c>
      <c r="T11" s="183">
        <f>'[1]Ottelut'!$L$57</f>
        <v>3</v>
      </c>
      <c r="U11" s="184">
        <f>'[1]Ottelut'!$K$27</f>
        <v>0</v>
      </c>
      <c r="V11" s="183">
        <f>'[1]Ottelut'!$L$27</f>
      </c>
      <c r="W11" s="182">
        <f>COUNTIF(P5:P14,3)</f>
        <v>5</v>
      </c>
      <c r="X11" s="181">
        <f>COUNTIF(O5:O14,3)</f>
        <v>3</v>
      </c>
      <c r="Y11" s="180">
        <f>SUM($P$5:$P$14)</f>
        <v>15</v>
      </c>
      <c r="Z11" s="179">
        <f>SUM($O$5:$O$14)</f>
        <v>12</v>
      </c>
      <c r="AA11" s="165">
        <f t="shared" si="0"/>
        <v>3</v>
      </c>
      <c r="AB11" s="178">
        <f>'[1]Ottelut'!O12+'[1]Ottelut'!O17+'[1]Ottelut'!N27+'[1]Ottelut'!O33+'[1]Ottelut'!O37+'[1]Ottelut'!O43+'[1]Ottelut'!O49+'[1]Ottelut'!N57+'[1]Ottelut'!N62</f>
        <v>242</v>
      </c>
      <c r="AC11" s="177">
        <f>'[1]Ottelut'!N12+'[1]Ottelut'!N17+'[1]Ottelut'!O27+'[1]Ottelut'!N33+'[1]Ottelut'!N37+'[1]Ottelut'!N43+'[1]Ottelut'!N49+'[1]Ottelut'!O57+'[1]Ottelut'!O62</f>
        <v>246</v>
      </c>
      <c r="AD11" s="176">
        <f t="shared" si="1"/>
        <v>-4</v>
      </c>
      <c r="AF11" s="147"/>
    </row>
    <row r="12" spans="1:32" ht="18" customHeight="1">
      <c r="A12" s="104">
        <v>8</v>
      </c>
      <c r="B12" s="174" t="str">
        <f>'[1]Ottelut'!G6&amp;"  "&amp;'[1]Ottelut'!J6</f>
        <v>Sorjonen Joel  TuPy</v>
      </c>
      <c r="C12" s="184">
        <f>'[1]Ottelut'!$L$29</f>
        <v>0</v>
      </c>
      <c r="D12" s="183">
        <f>'[1]Ottelut'!$K$29</f>
        <v>3</v>
      </c>
      <c r="E12" s="184">
        <f>'[1]Ottelut'!$L$18</f>
        <v>0</v>
      </c>
      <c r="F12" s="183">
        <f>'[1]Ottelut'!$K$18</f>
        <v>3</v>
      </c>
      <c r="G12" s="184">
        <f>'[1]Ottelut'!$L$25</f>
        <v>3</v>
      </c>
      <c r="H12" s="183">
        <f>'[1]Ottelut'!$K$25</f>
        <v>2</v>
      </c>
      <c r="I12" s="184">
        <f>'[1]Ottelut'!$L$44</f>
        <v>1</v>
      </c>
      <c r="J12" s="183">
        <f>'[1]Ottelut'!$K$44</f>
        <v>3</v>
      </c>
      <c r="K12" s="184">
        <f>'[1]Ottelut'!$L$55</f>
        <v>1</v>
      </c>
      <c r="L12" s="183">
        <f>'[1]Ottelut'!$K$55</f>
        <v>3</v>
      </c>
      <c r="M12" s="184">
        <f>'[1]Ottelut'!$L$38</f>
        <v>1</v>
      </c>
      <c r="N12" s="183">
        <f>'[1]Ottelut'!$K$38</f>
        <v>3</v>
      </c>
      <c r="O12" s="184">
        <f>'[1]Ottelut'!$L$62</f>
        <v>0</v>
      </c>
      <c r="P12" s="183">
        <f>'[1]Ottelut'!$K$62</f>
        <v>3</v>
      </c>
      <c r="Q12" s="186"/>
      <c r="R12" s="185"/>
      <c r="S12" s="184">
        <f>'[1]Ottelut'!$K$15</f>
        <v>3</v>
      </c>
      <c r="T12" s="183">
        <f>'[1]Ottelut'!$L$15</f>
        <v>0</v>
      </c>
      <c r="U12" s="184">
        <f>'[1]Ottelut'!$K$50</f>
        <v>0</v>
      </c>
      <c r="V12" s="183">
        <f>'[1]Ottelut'!$L$50</f>
      </c>
      <c r="W12" s="182">
        <f>COUNTIF(R5:R14,3)</f>
        <v>2</v>
      </c>
      <c r="X12" s="181">
        <f>COUNTIF(Q5:Q14,3)</f>
        <v>6</v>
      </c>
      <c r="Y12" s="180">
        <f>SUM($R$5:$R$14)</f>
        <v>9</v>
      </c>
      <c r="Z12" s="179">
        <f>SUM($Q$5:$Q$14)</f>
        <v>20</v>
      </c>
      <c r="AA12" s="165">
        <f t="shared" si="0"/>
        <v>-11</v>
      </c>
      <c r="AB12" s="178">
        <f>'[1]Ottelut'!N15+'[1]Ottelut'!O18+'[1]Ottelut'!O25+'[1]Ottelut'!O29+'[1]Ottelut'!O38+'[1]Ottelut'!O44+'[1]Ottelut'!N50+'[1]Ottelut'!O55+'[1]Ottelut'!O62</f>
        <v>215</v>
      </c>
      <c r="AC12" s="177">
        <f>'[1]Ottelut'!O15+'[1]Ottelut'!N18+'[1]Ottelut'!N25+'[1]Ottelut'!N29+'[1]Ottelut'!N38+'[1]Ottelut'!N44+'[1]Ottelut'!O50+'[1]Ottelut'!N55+'[1]Ottelut'!N62</f>
        <v>275</v>
      </c>
      <c r="AD12" s="176">
        <f t="shared" si="1"/>
        <v>-60</v>
      </c>
      <c r="AF12" s="175" t="s">
        <v>260</v>
      </c>
    </row>
    <row r="13" spans="1:32" ht="18" customHeight="1">
      <c r="A13" s="104">
        <v>9</v>
      </c>
      <c r="B13" s="174" t="str">
        <f>'[1]Ottelut'!G7&amp;"  "&amp;'[1]Ottelut'!J7</f>
        <v>Kuuri-Riutta Konsta  Por-83</v>
      </c>
      <c r="C13" s="184">
        <f>'[1]Ottelut'!$L$35</f>
        <v>0</v>
      </c>
      <c r="D13" s="183">
        <f>'[1]Ottelut'!$K$35</f>
        <v>3</v>
      </c>
      <c r="E13" s="184">
        <f>'[1]Ottelut'!$L$24</f>
        <v>2</v>
      </c>
      <c r="F13" s="183">
        <f>'[1]Ottelut'!$K$24</f>
        <v>3</v>
      </c>
      <c r="G13" s="184">
        <f>'[1]Ottelut'!$L$19</f>
        <v>3</v>
      </c>
      <c r="H13" s="183">
        <f>'[1]Ottelut'!$K$19</f>
        <v>0</v>
      </c>
      <c r="I13" s="184">
        <f>'[1]Ottelut'!$L$32</f>
        <v>3</v>
      </c>
      <c r="J13" s="183">
        <f>'[1]Ottelut'!$K$32</f>
        <v>0</v>
      </c>
      <c r="K13" s="184">
        <f>'[1]Ottelut'!$L$45</f>
        <v>3</v>
      </c>
      <c r="L13" s="183">
        <f>'[1]Ottelut'!$K$45</f>
        <v>0</v>
      </c>
      <c r="M13" s="184">
        <f>'[1]Ottelut'!$L$51</f>
        <v>3</v>
      </c>
      <c r="N13" s="183">
        <f>'[1]Ottelut'!$K$51</f>
        <v>0</v>
      </c>
      <c r="O13" s="184">
        <f>'[1]Ottelut'!$L$57</f>
        <v>3</v>
      </c>
      <c r="P13" s="183">
        <f>'[1]Ottelut'!$K$57</f>
        <v>0</v>
      </c>
      <c r="Q13" s="184">
        <f>'[1]Ottelut'!$L$15</f>
        <v>0</v>
      </c>
      <c r="R13" s="183">
        <f>'[1]Ottelut'!$K$15</f>
        <v>3</v>
      </c>
      <c r="S13" s="186"/>
      <c r="T13" s="185"/>
      <c r="U13" s="184">
        <f>'[1]Ottelut'!$K$63</f>
        <v>0</v>
      </c>
      <c r="V13" s="183">
        <f>'[1]Ottelut'!$L$63</f>
      </c>
      <c r="W13" s="182">
        <f>COUNTIF(T5:T14,3)</f>
        <v>5</v>
      </c>
      <c r="X13" s="181">
        <f>COUNTIF(S5:S14,3)</f>
        <v>3</v>
      </c>
      <c r="Y13" s="180">
        <f>SUM($T$5:$T$14)</f>
        <v>17</v>
      </c>
      <c r="Z13" s="179">
        <f>SUM($S$5:$S$14)</f>
        <v>9</v>
      </c>
      <c r="AA13" s="165">
        <f t="shared" si="0"/>
        <v>8</v>
      </c>
      <c r="AB13" s="178">
        <f>'[1]Ottelut'!O15+'[1]Ottelut'!O19+'[1]Ottelut'!O24+'[1]Ottelut'!O32+'[1]Ottelut'!O35+'[1]Ottelut'!O45+'[1]Ottelut'!O51+'[1]Ottelut'!O57+'[1]Ottelut'!N63</f>
        <v>252</v>
      </c>
      <c r="AC13" s="177">
        <f>'[1]Ottelut'!N15+'[1]Ottelut'!N19+'[1]Ottelut'!N24+'[1]Ottelut'!N32+'[1]Ottelut'!N35+'[1]Ottelut'!N45+'[1]Ottelut'!N51+'[1]Ottelut'!N57+'[1]Ottelut'!O63</f>
        <v>168</v>
      </c>
      <c r="AD13" s="176">
        <f t="shared" si="1"/>
        <v>84</v>
      </c>
      <c r="AF13" s="175" t="s">
        <v>259</v>
      </c>
    </row>
    <row r="14" spans="1:32" ht="18" customHeight="1" thickBot="1">
      <c r="A14" s="104">
        <v>10</v>
      </c>
      <c r="B14" s="174" t="str">
        <f>'[1]Ottelut'!G8&amp;"  "&amp;'[1]Ottelut'!J8</f>
        <v>  </v>
      </c>
      <c r="C14" s="173">
        <f>'[1]Ottelut'!$L$41</f>
      </c>
      <c r="D14" s="172">
        <f>'[1]Ottelut'!$K$41</f>
        <v>0</v>
      </c>
      <c r="E14" s="173">
        <f>'[1]Ottelut'!$L$36</f>
      </c>
      <c r="F14" s="172">
        <f>'[1]Ottelut'!$K$36</f>
        <v>0</v>
      </c>
      <c r="G14" s="173">
        <f>'[1]Ottelut'!$L$31</f>
      </c>
      <c r="H14" s="172">
        <f>'[1]Ottelut'!$K$31</f>
        <v>0</v>
      </c>
      <c r="I14" s="173">
        <f>'[1]Ottelut'!$L$14</f>
      </c>
      <c r="J14" s="172">
        <f>'[1]Ottelut'!$K$14</f>
        <v>0</v>
      </c>
      <c r="K14" s="173">
        <f>'[1]Ottelut'!$L$21</f>
      </c>
      <c r="L14" s="172">
        <f>'[1]Ottelut'!$K$21</f>
        <v>0</v>
      </c>
      <c r="M14" s="173">
        <f>'[1]Ottelut'!$L$56</f>
      </c>
      <c r="N14" s="172">
        <f>'[1]Ottelut'!$K$56</f>
        <v>0</v>
      </c>
      <c r="O14" s="173">
        <f>'[1]Ottelut'!$L$27</f>
      </c>
      <c r="P14" s="172">
        <f>'[1]Ottelut'!$K$27</f>
        <v>0</v>
      </c>
      <c r="Q14" s="173">
        <f>'[1]Ottelut'!$L$50</f>
      </c>
      <c r="R14" s="172">
        <f>'[1]Ottelut'!$K$50</f>
        <v>0</v>
      </c>
      <c r="S14" s="173">
        <f>'[1]Ottelut'!$L$63</f>
      </c>
      <c r="T14" s="172">
        <f>'[1]Ottelut'!$K$63</f>
        <v>0</v>
      </c>
      <c r="U14" s="171"/>
      <c r="V14" s="170"/>
      <c r="W14" s="169">
        <f>COUNTIF(V5:V14,3)</f>
        <v>0</v>
      </c>
      <c r="X14" s="168">
        <f>COUNTIF(U5:U14,3)</f>
        <v>0</v>
      </c>
      <c r="Y14" s="167">
        <f>SUM($V$5:$V$14)</f>
        <v>0</v>
      </c>
      <c r="Z14" s="166">
        <f>SUM($U$5:$U$14)</f>
        <v>0</v>
      </c>
      <c r="AA14" s="165">
        <f t="shared" si="0"/>
        <v>0</v>
      </c>
      <c r="AB14" s="164">
        <f>'[1]Ottelut'!O14+'[1]Ottelut'!O21+'[1]Ottelut'!O27+'[1]Ottelut'!O31+'[1]Ottelut'!O36+'[1]Ottelut'!O41+'[1]Ottelut'!O50+'[1]Ottelut'!O56+'[1]Ottelut'!O63</f>
        <v>0</v>
      </c>
      <c r="AC14" s="163">
        <f>'[1]Ottelut'!N14+'[1]Ottelut'!N21+'[1]Ottelut'!N27+'[1]Ottelut'!N31+'[1]Ottelut'!N36+'[1]Ottelut'!N41+'[1]Ottelut'!N50+'[1]Ottelut'!N56+'[1]Ottelut'!N63</f>
        <v>0</v>
      </c>
      <c r="AD14" s="162">
        <f t="shared" si="1"/>
        <v>0</v>
      </c>
      <c r="AF14" s="78"/>
    </row>
    <row r="15" spans="1:30" ht="15" customHeight="1" thickBot="1">
      <c r="A15" s="54" t="s">
        <v>258</v>
      </c>
      <c r="W15" s="289">
        <f>SUM(W5:W14)-SUM(X5:X14)</f>
        <v>0</v>
      </c>
      <c r="X15" s="289">
        <f>SUM(X4:X13)-SUM(Y4:Y13)</f>
        <v>-88</v>
      </c>
      <c r="Y15" s="290">
        <f>SUM(Y5:Y14)-SUM(Z5:Z14)</f>
        <v>0</v>
      </c>
      <c r="Z15" s="290">
        <f>SUM(Z4:Z13)-SUM(AA4:AA13)</f>
        <v>124</v>
      </c>
      <c r="AA15" s="161">
        <f>SUM(AA5:AA14)</f>
        <v>0</v>
      </c>
      <c r="AB15" s="291">
        <f>SUM(AB5:AB14)-SUM(AC5:AC14)</f>
        <v>0</v>
      </c>
      <c r="AC15" s="292"/>
      <c r="AD15" s="160">
        <f>AB16-AC16</f>
        <v>0</v>
      </c>
    </row>
    <row r="16" spans="1:19" ht="41.25" customHeight="1">
      <c r="A16" s="159" t="s">
        <v>110</v>
      </c>
      <c r="B16" s="159" t="s">
        <v>257</v>
      </c>
      <c r="C16" s="158"/>
      <c r="D16" s="151"/>
      <c r="E16" s="158"/>
      <c r="F16" s="151"/>
      <c r="G16" s="155" t="s">
        <v>107</v>
      </c>
      <c r="H16" s="151"/>
      <c r="I16" s="155" t="s">
        <v>256</v>
      </c>
      <c r="J16" s="157"/>
      <c r="K16" s="156" t="s">
        <v>108</v>
      </c>
      <c r="L16" s="151"/>
      <c r="M16" s="155" t="s">
        <v>255</v>
      </c>
      <c r="N16" s="151"/>
      <c r="O16" s="154" t="s">
        <v>109</v>
      </c>
      <c r="P16" s="153"/>
      <c r="Q16" s="152" t="s">
        <v>254</v>
      </c>
      <c r="R16" s="151"/>
      <c r="S16" s="151"/>
    </row>
    <row r="17" spans="1:17" ht="15" customHeight="1">
      <c r="A17" s="150">
        <v>1</v>
      </c>
      <c r="B17" s="149" t="s">
        <v>253</v>
      </c>
      <c r="C17" s="144">
        <v>1</v>
      </c>
      <c r="D17" s="136"/>
      <c r="E17" s="136"/>
      <c r="F17" s="136"/>
      <c r="G17" s="136">
        <v>8</v>
      </c>
      <c r="H17" s="136"/>
      <c r="I17" s="143"/>
      <c r="J17" s="142"/>
      <c r="K17" s="141">
        <v>24</v>
      </c>
      <c r="L17" s="78">
        <v>2</v>
      </c>
      <c r="M17" s="78">
        <v>22</v>
      </c>
      <c r="N17" s="140"/>
      <c r="O17" s="139">
        <v>275</v>
      </c>
      <c r="P17" s="139">
        <v>155</v>
      </c>
      <c r="Q17" s="139">
        <v>120</v>
      </c>
    </row>
    <row r="18" spans="1:32" ht="15" customHeight="1">
      <c r="A18" s="146">
        <v>2</v>
      </c>
      <c r="B18" s="145" t="s">
        <v>252</v>
      </c>
      <c r="C18" s="144">
        <v>2</v>
      </c>
      <c r="D18" s="136"/>
      <c r="E18" s="136"/>
      <c r="F18" s="136"/>
      <c r="G18" s="136">
        <v>7</v>
      </c>
      <c r="H18" s="136"/>
      <c r="I18" s="143"/>
      <c r="J18" s="142"/>
      <c r="K18" s="141">
        <v>23</v>
      </c>
      <c r="L18" s="78">
        <v>6</v>
      </c>
      <c r="M18" s="78">
        <v>17</v>
      </c>
      <c r="N18" s="140"/>
      <c r="O18" s="140">
        <v>303</v>
      </c>
      <c r="P18" s="140">
        <v>156</v>
      </c>
      <c r="Q18" s="140">
        <v>147</v>
      </c>
      <c r="AF18" s="74" t="s">
        <v>251</v>
      </c>
    </row>
    <row r="19" spans="1:32" ht="15" customHeight="1">
      <c r="A19" s="146">
        <v>3</v>
      </c>
      <c r="B19" s="145" t="s">
        <v>250</v>
      </c>
      <c r="C19" s="144">
        <v>9</v>
      </c>
      <c r="D19" s="136"/>
      <c r="E19" s="136"/>
      <c r="F19" s="136"/>
      <c r="G19" s="136">
        <v>5</v>
      </c>
      <c r="H19" s="136"/>
      <c r="I19" s="143">
        <v>1</v>
      </c>
      <c r="J19" s="142"/>
      <c r="K19" s="141">
        <v>17</v>
      </c>
      <c r="L19" s="78">
        <v>9</v>
      </c>
      <c r="M19" s="78">
        <v>8</v>
      </c>
      <c r="N19" s="140"/>
      <c r="O19" s="140">
        <v>252</v>
      </c>
      <c r="P19" s="140">
        <v>168</v>
      </c>
      <c r="Q19" s="140">
        <v>84</v>
      </c>
      <c r="R19" s="147"/>
      <c r="AF19" s="148" t="s">
        <v>249</v>
      </c>
    </row>
    <row r="20" spans="1:32" ht="15" customHeight="1">
      <c r="A20" s="146">
        <v>4</v>
      </c>
      <c r="B20" s="145" t="s">
        <v>248</v>
      </c>
      <c r="C20" s="144">
        <v>7</v>
      </c>
      <c r="D20" s="136"/>
      <c r="E20" s="136"/>
      <c r="F20" s="136"/>
      <c r="G20" s="136">
        <v>5</v>
      </c>
      <c r="H20" s="136"/>
      <c r="I20" s="143"/>
      <c r="J20" s="142"/>
      <c r="K20" s="141">
        <v>15</v>
      </c>
      <c r="L20" s="78">
        <v>12</v>
      </c>
      <c r="M20" s="78">
        <v>3</v>
      </c>
      <c r="N20" s="140"/>
      <c r="O20" s="139">
        <v>242</v>
      </c>
      <c r="P20" s="140">
        <v>246</v>
      </c>
      <c r="Q20" s="140">
        <v>-4</v>
      </c>
      <c r="AF20" s="147" t="s">
        <v>247</v>
      </c>
    </row>
    <row r="21" spans="1:32" ht="15" customHeight="1">
      <c r="A21" s="146">
        <v>5</v>
      </c>
      <c r="B21" s="145" t="s">
        <v>246</v>
      </c>
      <c r="C21" s="144">
        <v>5</v>
      </c>
      <c r="D21" s="136"/>
      <c r="E21" s="136"/>
      <c r="F21" s="136"/>
      <c r="G21" s="136">
        <v>4</v>
      </c>
      <c r="H21" s="136"/>
      <c r="I21" s="143"/>
      <c r="J21" s="142"/>
      <c r="K21" s="141">
        <v>15</v>
      </c>
      <c r="L21" s="78">
        <v>15</v>
      </c>
      <c r="M21" s="78">
        <v>0</v>
      </c>
      <c r="N21" s="140"/>
      <c r="O21" s="140">
        <v>231</v>
      </c>
      <c r="P21" s="139">
        <v>268</v>
      </c>
      <c r="Q21" s="139">
        <v>-37</v>
      </c>
      <c r="AF21" s="147" t="s">
        <v>245</v>
      </c>
    </row>
    <row r="22" spans="1:26" ht="15" customHeight="1">
      <c r="A22" s="146">
        <v>6</v>
      </c>
      <c r="B22" s="145" t="s">
        <v>244</v>
      </c>
      <c r="C22" s="144">
        <v>6</v>
      </c>
      <c r="D22" s="136"/>
      <c r="E22" s="136"/>
      <c r="F22" s="136"/>
      <c r="G22" s="136">
        <v>3</v>
      </c>
      <c r="H22" s="136"/>
      <c r="I22" s="143"/>
      <c r="J22" s="142"/>
      <c r="K22" s="141">
        <v>11</v>
      </c>
      <c r="L22" s="78">
        <v>16</v>
      </c>
      <c r="M22" s="78">
        <v>-5</v>
      </c>
      <c r="N22" s="140"/>
      <c r="O22" s="140">
        <v>214</v>
      </c>
      <c r="P22" s="140">
        <v>246</v>
      </c>
      <c r="Q22" s="140">
        <v>-32</v>
      </c>
      <c r="S22" s="147"/>
      <c r="T22" s="147"/>
      <c r="U22" s="147"/>
      <c r="V22" s="147"/>
      <c r="W22" s="147"/>
      <c r="X22" s="147"/>
      <c r="Y22" s="147"/>
      <c r="Z22" s="147"/>
    </row>
    <row r="23" spans="1:26" ht="15" customHeight="1">
      <c r="A23" s="146">
        <v>7</v>
      </c>
      <c r="B23" s="145" t="s">
        <v>243</v>
      </c>
      <c r="C23" s="144">
        <v>4</v>
      </c>
      <c r="D23" s="136"/>
      <c r="E23" s="136"/>
      <c r="F23" s="136"/>
      <c r="G23" s="136">
        <v>2</v>
      </c>
      <c r="H23" s="136"/>
      <c r="I23" s="143">
        <v>1</v>
      </c>
      <c r="J23" s="142"/>
      <c r="K23" s="141">
        <v>6</v>
      </c>
      <c r="L23" s="78">
        <v>20</v>
      </c>
      <c r="M23" s="78">
        <v>-14</v>
      </c>
      <c r="N23" s="140"/>
      <c r="O23" s="139">
        <v>179</v>
      </c>
      <c r="P23" s="139">
        <v>265</v>
      </c>
      <c r="Q23" s="139">
        <v>-86</v>
      </c>
      <c r="S23" s="147"/>
      <c r="T23" s="147"/>
      <c r="U23" s="147"/>
      <c r="V23" s="147"/>
      <c r="W23" s="147"/>
      <c r="X23" s="147"/>
      <c r="Y23" s="147"/>
      <c r="Z23" s="147"/>
    </row>
    <row r="24" spans="1:26" ht="15" customHeight="1">
      <c r="A24" s="146">
        <v>8</v>
      </c>
      <c r="B24" s="145" t="s">
        <v>242</v>
      </c>
      <c r="C24" s="144">
        <v>8</v>
      </c>
      <c r="D24" s="136"/>
      <c r="E24" s="136"/>
      <c r="F24" s="136"/>
      <c r="G24" s="136">
        <v>2</v>
      </c>
      <c r="H24" s="136"/>
      <c r="I24" s="143"/>
      <c r="J24" s="142"/>
      <c r="K24" s="141">
        <v>9</v>
      </c>
      <c r="L24" s="78">
        <v>20</v>
      </c>
      <c r="M24" s="78">
        <v>-11</v>
      </c>
      <c r="N24" s="140"/>
      <c r="O24" s="140">
        <v>215</v>
      </c>
      <c r="P24" s="140">
        <v>275</v>
      </c>
      <c r="Q24" s="140">
        <v>-60</v>
      </c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18" ht="15" customHeight="1">
      <c r="A25" s="146">
        <v>9</v>
      </c>
      <c r="B25" s="145" t="s">
        <v>241</v>
      </c>
      <c r="C25" s="144">
        <v>10</v>
      </c>
      <c r="D25" s="136"/>
      <c r="E25" s="136"/>
      <c r="F25" s="136"/>
      <c r="G25" s="136">
        <v>0</v>
      </c>
      <c r="H25" s="136"/>
      <c r="I25" s="143"/>
      <c r="J25" s="142"/>
      <c r="K25" s="141">
        <v>0</v>
      </c>
      <c r="L25" s="78">
        <v>0</v>
      </c>
      <c r="M25" s="78">
        <v>0</v>
      </c>
      <c r="N25" s="140"/>
      <c r="O25" s="139">
        <v>0</v>
      </c>
      <c r="P25" s="139">
        <v>0</v>
      </c>
      <c r="Q25" s="139">
        <v>0</v>
      </c>
      <c r="R25" s="147"/>
    </row>
    <row r="26" spans="1:17" ht="15" customHeight="1">
      <c r="A26" s="146">
        <v>10</v>
      </c>
      <c r="B26" s="145" t="s">
        <v>240</v>
      </c>
      <c r="C26" s="144">
        <v>3</v>
      </c>
      <c r="D26" s="136"/>
      <c r="E26" s="136"/>
      <c r="F26" s="136"/>
      <c r="G26" s="136">
        <v>0</v>
      </c>
      <c r="H26" s="136"/>
      <c r="I26" s="143"/>
      <c r="J26" s="142"/>
      <c r="K26" s="141">
        <v>4</v>
      </c>
      <c r="L26" s="78">
        <v>24</v>
      </c>
      <c r="M26" s="78">
        <v>-20</v>
      </c>
      <c r="N26" s="140"/>
      <c r="O26" s="139">
        <v>164</v>
      </c>
      <c r="P26" s="139">
        <v>296</v>
      </c>
      <c r="Q26" s="139">
        <v>-132</v>
      </c>
    </row>
    <row r="27" spans="1:11" ht="15">
      <c r="A27" s="136"/>
      <c r="B27" s="136"/>
      <c r="C27" s="136"/>
      <c r="D27" s="136"/>
      <c r="E27" s="136"/>
      <c r="F27" s="138"/>
      <c r="G27" s="137"/>
      <c r="H27" s="136"/>
      <c r="I27" s="136"/>
      <c r="J27" s="136"/>
      <c r="K27" s="136"/>
    </row>
    <row r="28" spans="1:11" ht="12.7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</row>
    <row r="31" ht="12.75">
      <c r="B31" s="135"/>
    </row>
    <row r="32" ht="12.75">
      <c r="B32" s="135"/>
    </row>
    <row r="33" ht="12.75">
      <c r="B33" s="135"/>
    </row>
    <row r="34" ht="12.75">
      <c r="B34" s="135"/>
    </row>
    <row r="35" ht="12.75">
      <c r="B35" s="135"/>
    </row>
    <row r="36" ht="12.75">
      <c r="B36" s="135"/>
    </row>
    <row r="37" ht="12.75">
      <c r="B37" s="135"/>
    </row>
    <row r="38" ht="12.75">
      <c r="B38" s="135"/>
    </row>
    <row r="39" ht="12.75">
      <c r="B39" s="135"/>
    </row>
    <row r="40" ht="12.75">
      <c r="B40" s="135"/>
    </row>
  </sheetData>
  <sheetProtection/>
  <mergeCells count="17">
    <mergeCell ref="W15:X15"/>
    <mergeCell ref="Y15:Z15"/>
    <mergeCell ref="AB15:AC15"/>
    <mergeCell ref="AB4:AC4"/>
    <mergeCell ref="Y4:Z4"/>
    <mergeCell ref="K4:L4"/>
    <mergeCell ref="M4:N4"/>
    <mergeCell ref="O4:P4"/>
    <mergeCell ref="Q4:R4"/>
    <mergeCell ref="Z1:AB1"/>
    <mergeCell ref="Z2:AB2"/>
    <mergeCell ref="C4:D4"/>
    <mergeCell ref="E4:F4"/>
    <mergeCell ref="G4:H4"/>
    <mergeCell ref="I4:J4"/>
    <mergeCell ref="S4:T4"/>
    <mergeCell ref="U4:V4"/>
  </mergeCells>
  <printOptions/>
  <pageMargins left="0.56" right="0.45" top="0.46" bottom="0.62" header="0.32" footer="0.4921259845"/>
  <pageSetup fitToHeight="1" fitToWidth="1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1">
      <selection activeCell="F40" sqref="F40"/>
    </sheetView>
  </sheetViews>
  <sheetFormatPr defaultColWidth="9.140625" defaultRowHeight="12.75"/>
  <cols>
    <col min="1" max="1" width="4.140625" style="54" customWidth="1"/>
    <col min="2" max="2" width="5.28125" style="54" customWidth="1"/>
    <col min="3" max="3" width="24.57421875" style="54" customWidth="1"/>
    <col min="4" max="4" width="13.00390625" style="54" customWidth="1"/>
    <col min="5" max="5" width="24.57421875" style="54" customWidth="1"/>
    <col min="6" max="6" width="21.28125" style="54" customWidth="1"/>
    <col min="7" max="7" width="19.00390625" style="54" customWidth="1"/>
    <col min="8" max="8" width="17.57421875" style="54" customWidth="1"/>
    <col min="9" max="9" width="15.57421875" style="54" customWidth="1"/>
    <col min="10" max="16384" width="8.8515625" style="54" customWidth="1"/>
  </cols>
  <sheetData>
    <row r="1" ht="13.5" thickBot="1"/>
    <row r="2" spans="1:9" ht="18" customHeight="1">
      <c r="A2" s="229"/>
      <c r="B2" s="48" t="s">
        <v>103</v>
      </c>
      <c r="C2" s="230"/>
      <c r="D2" s="230" t="s">
        <v>25</v>
      </c>
      <c r="E2" s="231"/>
      <c r="F2" s="232"/>
      <c r="G2" s="233"/>
      <c r="H2" s="233"/>
      <c r="I2" s="234"/>
    </row>
    <row r="3" spans="1:9" ht="15" customHeight="1">
      <c r="A3" s="229"/>
      <c r="B3" s="55" t="s">
        <v>300</v>
      </c>
      <c r="C3" s="225"/>
      <c r="D3" s="225" t="s">
        <v>301</v>
      </c>
      <c r="E3" s="235"/>
      <c r="F3" s="232"/>
      <c r="G3" s="233"/>
      <c r="H3" s="233"/>
      <c r="I3" s="234"/>
    </row>
    <row r="4" spans="1:9" ht="15" customHeight="1" thickBot="1">
      <c r="A4" s="229"/>
      <c r="B4" s="57" t="s">
        <v>302</v>
      </c>
      <c r="C4" s="236" t="s">
        <v>275</v>
      </c>
      <c r="D4" s="236" t="s">
        <v>303</v>
      </c>
      <c r="E4" s="237"/>
      <c r="F4" s="232"/>
      <c r="G4" s="233"/>
      <c r="H4" s="233"/>
      <c r="I4" s="234"/>
    </row>
    <row r="5" spans="1:9" ht="15" customHeight="1">
      <c r="A5" s="238"/>
      <c r="B5" s="239"/>
      <c r="C5" s="239"/>
      <c r="D5" s="239"/>
      <c r="E5" s="240"/>
      <c r="F5" s="233"/>
      <c r="G5" s="233"/>
      <c r="H5" s="233"/>
      <c r="I5" s="234"/>
    </row>
    <row r="6" spans="1:9" ht="13.5" customHeight="1">
      <c r="A6" s="241"/>
      <c r="B6" s="241" t="s">
        <v>3</v>
      </c>
      <c r="C6" s="241" t="s">
        <v>4</v>
      </c>
      <c r="D6" s="241" t="s">
        <v>5</v>
      </c>
      <c r="E6" s="232"/>
      <c r="F6" s="233"/>
      <c r="G6" s="233"/>
      <c r="H6" s="233"/>
      <c r="I6" s="233"/>
    </row>
    <row r="7" spans="1:12" ht="13.5" customHeight="1">
      <c r="A7" s="242">
        <v>1</v>
      </c>
      <c r="B7" s="242" t="s">
        <v>304</v>
      </c>
      <c r="C7" s="242" t="s">
        <v>90</v>
      </c>
      <c r="D7" s="242" t="s">
        <v>29</v>
      </c>
      <c r="E7" s="243" t="s">
        <v>90</v>
      </c>
      <c r="F7" s="233"/>
      <c r="G7" s="233"/>
      <c r="H7" s="233"/>
      <c r="I7" s="233"/>
      <c r="J7" s="66"/>
      <c r="K7" s="66"/>
      <c r="L7" s="66"/>
    </row>
    <row r="8" spans="1:12" ht="13.5" customHeight="1">
      <c r="A8" s="242">
        <v>2</v>
      </c>
      <c r="B8" s="242"/>
      <c r="C8" s="242"/>
      <c r="D8" s="242"/>
      <c r="E8" s="244"/>
      <c r="F8" s="243" t="s">
        <v>90</v>
      </c>
      <c r="G8" s="233"/>
      <c r="H8" s="233"/>
      <c r="I8" s="233"/>
      <c r="J8" s="66"/>
      <c r="K8" s="66"/>
      <c r="L8" s="66"/>
    </row>
    <row r="9" spans="1:12" ht="13.5" customHeight="1">
      <c r="A9" s="241">
        <v>3</v>
      </c>
      <c r="B9" s="241"/>
      <c r="C9" s="241"/>
      <c r="D9" s="241"/>
      <c r="E9" s="243" t="s">
        <v>305</v>
      </c>
      <c r="F9" s="245" t="s">
        <v>306</v>
      </c>
      <c r="G9" s="232"/>
      <c r="H9" s="233"/>
      <c r="I9" s="233"/>
      <c r="J9" s="66"/>
      <c r="K9" s="66"/>
      <c r="L9" s="66"/>
    </row>
    <row r="10" spans="1:12" ht="13.5" customHeight="1">
      <c r="A10" s="241">
        <v>4</v>
      </c>
      <c r="B10" s="241" t="s">
        <v>307</v>
      </c>
      <c r="C10" s="241" t="s">
        <v>75</v>
      </c>
      <c r="D10" s="241" t="s">
        <v>45</v>
      </c>
      <c r="E10" s="246"/>
      <c r="F10" s="229"/>
      <c r="G10" s="243" t="s">
        <v>28</v>
      </c>
      <c r="H10" s="233"/>
      <c r="I10" s="233"/>
      <c r="J10" s="66"/>
      <c r="K10" s="66"/>
      <c r="L10" s="66"/>
    </row>
    <row r="11" spans="1:12" ht="13.5" customHeight="1">
      <c r="A11" s="242">
        <v>5</v>
      </c>
      <c r="B11" s="242" t="s">
        <v>308</v>
      </c>
      <c r="C11" s="242" t="s">
        <v>28</v>
      </c>
      <c r="D11" s="242" t="s">
        <v>29</v>
      </c>
      <c r="E11" s="243" t="s">
        <v>28</v>
      </c>
      <c r="F11" s="229"/>
      <c r="G11" s="245" t="s">
        <v>309</v>
      </c>
      <c r="H11" s="232"/>
      <c r="I11" s="233"/>
      <c r="J11" s="66"/>
      <c r="K11" s="66"/>
      <c r="L11" s="66"/>
    </row>
    <row r="12" spans="1:12" ht="13.5" customHeight="1">
      <c r="A12" s="242">
        <v>6</v>
      </c>
      <c r="B12" s="242" t="s">
        <v>310</v>
      </c>
      <c r="C12" s="242" t="s">
        <v>311</v>
      </c>
      <c r="D12" s="242" t="s">
        <v>312</v>
      </c>
      <c r="E12" s="245" t="s">
        <v>313</v>
      </c>
      <c r="F12" s="247" t="s">
        <v>28</v>
      </c>
      <c r="G12" s="248"/>
      <c r="H12" s="232"/>
      <c r="I12" s="233"/>
      <c r="J12" s="66"/>
      <c r="K12" s="66"/>
      <c r="L12" s="66"/>
    </row>
    <row r="13" spans="1:12" ht="13.5" customHeight="1">
      <c r="A13" s="241">
        <v>7</v>
      </c>
      <c r="B13" s="241"/>
      <c r="C13" s="241"/>
      <c r="D13" s="241"/>
      <c r="E13" s="243"/>
      <c r="F13" s="249" t="s">
        <v>314</v>
      </c>
      <c r="G13" s="229"/>
      <c r="H13" s="232"/>
      <c r="I13" s="233"/>
      <c r="J13" s="66"/>
      <c r="K13" s="66"/>
      <c r="L13" s="66"/>
    </row>
    <row r="14" spans="1:12" ht="13.5" customHeight="1">
      <c r="A14" s="241">
        <v>8</v>
      </c>
      <c r="B14" s="241" t="s">
        <v>315</v>
      </c>
      <c r="C14" s="241" t="s">
        <v>53</v>
      </c>
      <c r="D14" s="241" t="s">
        <v>36</v>
      </c>
      <c r="E14" s="246"/>
      <c r="F14" s="233"/>
      <c r="G14" s="229"/>
      <c r="H14" s="243" t="s">
        <v>316</v>
      </c>
      <c r="I14" s="233"/>
      <c r="J14" s="66"/>
      <c r="K14" s="66"/>
      <c r="L14" s="66"/>
    </row>
    <row r="15" spans="1:12" ht="15" customHeight="1">
      <c r="A15" s="239"/>
      <c r="B15" s="239"/>
      <c r="C15" s="239"/>
      <c r="D15" s="239"/>
      <c r="E15" s="233"/>
      <c r="F15" s="233"/>
      <c r="G15" s="229"/>
      <c r="H15" s="245" t="s">
        <v>317</v>
      </c>
      <c r="I15" s="232"/>
      <c r="J15" s="66"/>
      <c r="K15" s="66"/>
      <c r="L15" s="66"/>
    </row>
    <row r="16" spans="1:12" ht="13.5" customHeight="1">
      <c r="A16" s="242">
        <v>9</v>
      </c>
      <c r="B16" s="242" t="s">
        <v>318</v>
      </c>
      <c r="C16" s="242" t="s">
        <v>65</v>
      </c>
      <c r="D16" s="242" t="s">
        <v>45</v>
      </c>
      <c r="E16" s="243" t="s">
        <v>65</v>
      </c>
      <c r="F16" s="233"/>
      <c r="G16" s="229"/>
      <c r="H16" s="248"/>
      <c r="I16" s="232"/>
      <c r="J16" s="66"/>
      <c r="K16" s="66"/>
      <c r="L16" s="66"/>
    </row>
    <row r="17" spans="1:12" ht="13.5" customHeight="1">
      <c r="A17" s="242">
        <v>10</v>
      </c>
      <c r="B17" s="242"/>
      <c r="C17" s="242"/>
      <c r="D17" s="242"/>
      <c r="E17" s="244"/>
      <c r="F17" s="243" t="s">
        <v>316</v>
      </c>
      <c r="G17" s="229"/>
      <c r="H17" s="248"/>
      <c r="I17" s="232"/>
      <c r="J17" s="66"/>
      <c r="K17" s="66"/>
      <c r="L17" s="66"/>
    </row>
    <row r="18" spans="1:12" ht="13.5" customHeight="1">
      <c r="A18" s="241">
        <v>11</v>
      </c>
      <c r="B18" s="241" t="s">
        <v>319</v>
      </c>
      <c r="C18" s="241" t="s">
        <v>316</v>
      </c>
      <c r="D18" s="241" t="s">
        <v>31</v>
      </c>
      <c r="E18" s="243" t="s">
        <v>316</v>
      </c>
      <c r="F18" s="245" t="s">
        <v>320</v>
      </c>
      <c r="G18" s="248"/>
      <c r="H18" s="248"/>
      <c r="I18" s="232"/>
      <c r="J18" s="66"/>
      <c r="K18" s="66"/>
      <c r="L18" s="66"/>
    </row>
    <row r="19" spans="1:12" ht="13.5" customHeight="1">
      <c r="A19" s="241">
        <v>12</v>
      </c>
      <c r="B19" s="241" t="s">
        <v>321</v>
      </c>
      <c r="C19" s="241" t="s">
        <v>56</v>
      </c>
      <c r="D19" s="241" t="s">
        <v>29</v>
      </c>
      <c r="E19" s="249" t="s">
        <v>322</v>
      </c>
      <c r="F19" s="229"/>
      <c r="G19" s="247" t="s">
        <v>316</v>
      </c>
      <c r="H19" s="248"/>
      <c r="I19" s="232"/>
      <c r="J19" s="66"/>
      <c r="K19" s="66"/>
      <c r="L19" s="66"/>
    </row>
    <row r="20" spans="1:12" ht="13.5" customHeight="1">
      <c r="A20" s="242">
        <v>13</v>
      </c>
      <c r="B20" s="242" t="s">
        <v>323</v>
      </c>
      <c r="C20" s="242" t="s">
        <v>32</v>
      </c>
      <c r="D20" s="242" t="s">
        <v>31</v>
      </c>
      <c r="E20" s="243" t="s">
        <v>286</v>
      </c>
      <c r="F20" s="229"/>
      <c r="G20" s="249" t="s">
        <v>324</v>
      </c>
      <c r="H20" s="229"/>
      <c r="I20" s="232"/>
      <c r="J20" s="66"/>
      <c r="K20" s="66"/>
      <c r="L20" s="66"/>
    </row>
    <row r="21" spans="1:12" ht="13.5" customHeight="1">
      <c r="A21" s="242">
        <v>14</v>
      </c>
      <c r="B21" s="250" t="s">
        <v>325</v>
      </c>
      <c r="C21" s="250" t="s">
        <v>286</v>
      </c>
      <c r="D21" s="250" t="s">
        <v>40</v>
      </c>
      <c r="E21" s="245" t="s">
        <v>326</v>
      </c>
      <c r="F21" s="247" t="s">
        <v>88</v>
      </c>
      <c r="G21" s="232"/>
      <c r="H21" s="229"/>
      <c r="I21" s="232"/>
      <c r="J21" s="66"/>
      <c r="K21" s="66"/>
      <c r="L21" s="66"/>
    </row>
    <row r="22" spans="1:12" ht="13.5" customHeight="1">
      <c r="A22" s="241">
        <v>15</v>
      </c>
      <c r="B22" s="241"/>
      <c r="C22" s="241"/>
      <c r="D22" s="241"/>
      <c r="E22" s="243" t="s">
        <v>88</v>
      </c>
      <c r="F22" s="249" t="s">
        <v>327</v>
      </c>
      <c r="G22" s="233"/>
      <c r="H22" s="229"/>
      <c r="I22" s="232"/>
      <c r="J22" s="66"/>
      <c r="K22" s="66"/>
      <c r="L22" s="66"/>
    </row>
    <row r="23" spans="1:12" ht="13.5" customHeight="1">
      <c r="A23" s="241">
        <v>16</v>
      </c>
      <c r="B23" s="241" t="s">
        <v>328</v>
      </c>
      <c r="C23" s="241" t="s">
        <v>88</v>
      </c>
      <c r="D23" s="241" t="s">
        <v>36</v>
      </c>
      <c r="E23" s="246"/>
      <c r="F23" s="233"/>
      <c r="G23" s="233"/>
      <c r="H23" s="229"/>
      <c r="I23" s="232"/>
      <c r="J23" s="66"/>
      <c r="K23" s="66"/>
      <c r="L23" s="66"/>
    </row>
    <row r="24" spans="1:12" ht="15" customHeight="1">
      <c r="A24" s="251"/>
      <c r="B24" s="240"/>
      <c r="C24" s="240"/>
      <c r="D24" s="240"/>
      <c r="E24" s="233"/>
      <c r="F24" s="233"/>
      <c r="G24" s="233"/>
      <c r="H24" s="229"/>
      <c r="I24" s="243" t="s">
        <v>35</v>
      </c>
      <c r="J24" s="66"/>
      <c r="K24" s="66"/>
      <c r="L24" s="66"/>
    </row>
    <row r="25" spans="1:12" ht="13.5" customHeight="1">
      <c r="A25" s="242">
        <v>17</v>
      </c>
      <c r="B25" s="242" t="s">
        <v>329</v>
      </c>
      <c r="C25" s="242" t="s">
        <v>92</v>
      </c>
      <c r="D25" s="242" t="s">
        <v>93</v>
      </c>
      <c r="E25" s="243" t="s">
        <v>92</v>
      </c>
      <c r="F25" s="233"/>
      <c r="G25" s="233"/>
      <c r="H25" s="229"/>
      <c r="I25" s="249" t="s">
        <v>330</v>
      </c>
      <c r="J25" s="66"/>
      <c r="K25" s="66"/>
      <c r="L25" s="66"/>
    </row>
    <row r="26" spans="1:12" ht="13.5" customHeight="1">
      <c r="A26" s="242">
        <v>18</v>
      </c>
      <c r="B26" s="242"/>
      <c r="C26" s="242"/>
      <c r="D26" s="242"/>
      <c r="E26" s="244"/>
      <c r="F26" s="243" t="s">
        <v>331</v>
      </c>
      <c r="G26" s="233"/>
      <c r="H26" s="229"/>
      <c r="I26" s="232"/>
      <c r="J26" s="66"/>
      <c r="K26" s="66"/>
      <c r="L26" s="66"/>
    </row>
    <row r="27" spans="1:12" ht="13.5" customHeight="1">
      <c r="A27" s="241">
        <v>19</v>
      </c>
      <c r="B27" s="252" t="s">
        <v>332</v>
      </c>
      <c r="C27" s="252" t="s">
        <v>61</v>
      </c>
      <c r="D27" s="252" t="s">
        <v>29</v>
      </c>
      <c r="E27" s="243" t="s">
        <v>331</v>
      </c>
      <c r="F27" s="245" t="s">
        <v>333</v>
      </c>
      <c r="G27" s="232"/>
      <c r="H27" s="229"/>
      <c r="I27" s="232"/>
      <c r="J27" s="66"/>
      <c r="K27" s="66"/>
      <c r="L27" s="66"/>
    </row>
    <row r="28" spans="1:12" ht="13.5" customHeight="1">
      <c r="A28" s="241">
        <v>20</v>
      </c>
      <c r="B28" s="241" t="s">
        <v>334</v>
      </c>
      <c r="C28" s="241" t="s">
        <v>30</v>
      </c>
      <c r="D28" s="241" t="s">
        <v>31</v>
      </c>
      <c r="E28" s="249" t="s">
        <v>335</v>
      </c>
      <c r="F28" s="229"/>
      <c r="G28" s="243" t="s">
        <v>331</v>
      </c>
      <c r="H28" s="229"/>
      <c r="I28" s="232"/>
      <c r="J28" s="66"/>
      <c r="K28" s="66"/>
      <c r="L28" s="66"/>
    </row>
    <row r="29" spans="1:12" ht="13.5" customHeight="1">
      <c r="A29" s="242">
        <v>21</v>
      </c>
      <c r="B29" s="242" t="s">
        <v>336</v>
      </c>
      <c r="C29" s="242" t="s">
        <v>49</v>
      </c>
      <c r="D29" s="242" t="s">
        <v>36</v>
      </c>
      <c r="E29" s="243" t="s">
        <v>80</v>
      </c>
      <c r="F29" s="229"/>
      <c r="G29" s="245" t="s">
        <v>337</v>
      </c>
      <c r="H29" s="248"/>
      <c r="I29" s="232"/>
      <c r="J29" s="66"/>
      <c r="K29" s="66"/>
      <c r="L29" s="66"/>
    </row>
    <row r="30" spans="1:12" ht="13.5" customHeight="1">
      <c r="A30" s="242">
        <v>22</v>
      </c>
      <c r="B30" s="242" t="s">
        <v>338</v>
      </c>
      <c r="C30" s="242" t="s">
        <v>80</v>
      </c>
      <c r="D30" s="242" t="s">
        <v>40</v>
      </c>
      <c r="E30" s="245" t="s">
        <v>339</v>
      </c>
      <c r="F30" s="247" t="s">
        <v>52</v>
      </c>
      <c r="G30" s="248"/>
      <c r="H30" s="248"/>
      <c r="I30" s="232"/>
      <c r="J30" s="66"/>
      <c r="K30" s="66"/>
      <c r="L30" s="66"/>
    </row>
    <row r="31" spans="1:12" ht="13.5" customHeight="1">
      <c r="A31" s="241">
        <v>23</v>
      </c>
      <c r="B31" s="241"/>
      <c r="C31" s="241"/>
      <c r="D31" s="241"/>
      <c r="E31" s="243" t="s">
        <v>52</v>
      </c>
      <c r="F31" s="249" t="s">
        <v>340</v>
      </c>
      <c r="G31" s="229"/>
      <c r="H31" s="248"/>
      <c r="I31" s="232"/>
      <c r="J31" s="66"/>
      <c r="K31" s="66"/>
      <c r="L31" s="66"/>
    </row>
    <row r="32" spans="1:12" ht="13.5" customHeight="1">
      <c r="A32" s="241">
        <v>24</v>
      </c>
      <c r="B32" s="241" t="s">
        <v>341</v>
      </c>
      <c r="C32" s="241" t="s">
        <v>52</v>
      </c>
      <c r="D32" s="241" t="s">
        <v>29</v>
      </c>
      <c r="E32" s="246"/>
      <c r="F32" s="233"/>
      <c r="G32" s="229"/>
      <c r="H32" s="247" t="s">
        <v>35</v>
      </c>
      <c r="I32" s="232"/>
      <c r="J32" s="66"/>
      <c r="K32" s="66"/>
      <c r="L32" s="66"/>
    </row>
    <row r="33" spans="1:12" ht="15" customHeight="1">
      <c r="A33" s="239"/>
      <c r="B33" s="239"/>
      <c r="C33" s="239"/>
      <c r="D33" s="239"/>
      <c r="E33" s="233"/>
      <c r="F33" s="233"/>
      <c r="G33" s="229"/>
      <c r="H33" s="249" t="s">
        <v>342</v>
      </c>
      <c r="I33" s="233"/>
      <c r="J33" s="66"/>
      <c r="K33" s="66"/>
      <c r="L33" s="66"/>
    </row>
    <row r="34" spans="1:12" ht="13.5" customHeight="1">
      <c r="A34" s="242">
        <v>25</v>
      </c>
      <c r="B34" s="242" t="s">
        <v>343</v>
      </c>
      <c r="C34" s="242" t="s">
        <v>48</v>
      </c>
      <c r="D34" s="242" t="s">
        <v>29</v>
      </c>
      <c r="E34" s="243" t="s">
        <v>48</v>
      </c>
      <c r="F34" s="233"/>
      <c r="G34" s="229"/>
      <c r="H34" s="232"/>
      <c r="I34" s="233"/>
      <c r="J34" s="66"/>
      <c r="K34" s="66"/>
      <c r="L34" s="66"/>
    </row>
    <row r="35" spans="1:12" ht="13.5" customHeight="1">
      <c r="A35" s="242">
        <v>26</v>
      </c>
      <c r="B35" s="242"/>
      <c r="C35" s="242"/>
      <c r="D35" s="242"/>
      <c r="E35" s="244"/>
      <c r="F35" s="243" t="s">
        <v>48</v>
      </c>
      <c r="G35" s="229"/>
      <c r="H35" s="232"/>
      <c r="I35" s="233"/>
      <c r="J35" s="66"/>
      <c r="K35" s="66"/>
      <c r="L35" s="66"/>
    </row>
    <row r="36" spans="1:12" ht="13.5" customHeight="1">
      <c r="A36" s="241">
        <v>27</v>
      </c>
      <c r="B36" s="241" t="s">
        <v>344</v>
      </c>
      <c r="C36" s="241" t="s">
        <v>345</v>
      </c>
      <c r="D36" s="241" t="s">
        <v>29</v>
      </c>
      <c r="E36" s="243" t="s">
        <v>346</v>
      </c>
      <c r="F36" s="245" t="s">
        <v>347</v>
      </c>
      <c r="G36" s="248"/>
      <c r="H36" s="232"/>
      <c r="I36" s="233"/>
      <c r="J36" s="66"/>
      <c r="K36" s="66"/>
      <c r="L36" s="66"/>
    </row>
    <row r="37" spans="1:12" ht="13.5" customHeight="1">
      <c r="A37" s="241">
        <v>28</v>
      </c>
      <c r="B37" s="241" t="s">
        <v>348</v>
      </c>
      <c r="C37" s="241" t="s">
        <v>41</v>
      </c>
      <c r="D37" s="241" t="s">
        <v>31</v>
      </c>
      <c r="E37" s="249" t="s">
        <v>349</v>
      </c>
      <c r="F37" s="229"/>
      <c r="G37" s="247" t="s">
        <v>35</v>
      </c>
      <c r="H37" s="232"/>
      <c r="I37" s="233"/>
      <c r="J37" s="66"/>
      <c r="K37" s="66"/>
      <c r="L37" s="66"/>
    </row>
    <row r="38" spans="1:12" ht="13.5" customHeight="1">
      <c r="A38" s="242">
        <v>29</v>
      </c>
      <c r="B38" s="242" t="s">
        <v>350</v>
      </c>
      <c r="C38" s="242" t="s">
        <v>35</v>
      </c>
      <c r="D38" s="242" t="s">
        <v>36</v>
      </c>
      <c r="E38" s="243" t="s">
        <v>35</v>
      </c>
      <c r="F38" s="229"/>
      <c r="G38" s="249" t="s">
        <v>351</v>
      </c>
      <c r="H38" s="233"/>
      <c r="I38" s="233"/>
      <c r="J38" s="66"/>
      <c r="K38" s="66"/>
      <c r="L38" s="66"/>
    </row>
    <row r="39" spans="1:12" ht="13.5" customHeight="1">
      <c r="A39" s="242">
        <v>30</v>
      </c>
      <c r="B39" s="242"/>
      <c r="C39" s="242"/>
      <c r="D39" s="242"/>
      <c r="E39" s="245"/>
      <c r="F39" s="243" t="s">
        <v>35</v>
      </c>
      <c r="G39" s="232"/>
      <c r="H39" s="233"/>
      <c r="I39" s="233"/>
      <c r="J39" s="66"/>
      <c r="K39" s="66"/>
      <c r="L39" s="66"/>
    </row>
    <row r="40" spans="1:12" ht="13.5" customHeight="1">
      <c r="A40" s="241">
        <v>31</v>
      </c>
      <c r="B40" s="241"/>
      <c r="C40" s="241"/>
      <c r="D40" s="241"/>
      <c r="E40" s="243"/>
      <c r="F40" s="245" t="s">
        <v>317</v>
      </c>
      <c r="G40" s="233"/>
      <c r="H40" s="233"/>
      <c r="I40" s="233"/>
      <c r="J40" s="66"/>
      <c r="K40" s="66"/>
      <c r="L40" s="66"/>
    </row>
    <row r="41" spans="1:12" ht="13.5" customHeight="1">
      <c r="A41" s="241">
        <v>32</v>
      </c>
      <c r="B41" s="241" t="s">
        <v>352</v>
      </c>
      <c r="C41" s="241" t="s">
        <v>86</v>
      </c>
      <c r="D41" s="241" t="s">
        <v>31</v>
      </c>
      <c r="E41" s="249" t="s">
        <v>86</v>
      </c>
      <c r="F41" s="233"/>
      <c r="G41" s="233"/>
      <c r="H41" s="233"/>
      <c r="I41" s="233"/>
      <c r="J41" s="66"/>
      <c r="K41" s="66"/>
      <c r="L41" s="66"/>
    </row>
    <row r="42" spans="1:12" ht="13.5" customHeight="1">
      <c r="A42" s="253"/>
      <c r="B42" s="240"/>
      <c r="C42" s="240"/>
      <c r="D42" s="240"/>
      <c r="E42" s="233"/>
      <c r="F42" s="233"/>
      <c r="G42" s="233"/>
      <c r="H42" s="233"/>
      <c r="I42" s="233"/>
      <c r="J42" s="66"/>
      <c r="K42" s="66"/>
      <c r="L42" s="66"/>
    </row>
    <row r="43" spans="1:12" ht="12.75">
      <c r="A43" s="254"/>
      <c r="B43" s="254"/>
      <c r="C43" s="254"/>
      <c r="D43" s="254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</sheetData>
  <sheetProtection selectLockedCells="1" selectUnlockedCells="1"/>
  <printOptions/>
  <pageMargins left="0.2" right="0.2" top="0.2" bottom="0.3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D28" sqref="D28"/>
    </sheetView>
  </sheetViews>
  <sheetFormatPr defaultColWidth="9.140625" defaultRowHeight="12.75"/>
  <cols>
    <col min="3" max="3" width="26.00390625" style="0" customWidth="1"/>
    <col min="5" max="5" width="18.00390625" style="0" customWidth="1"/>
    <col min="6" max="6" width="14.7109375" style="0" customWidth="1"/>
  </cols>
  <sheetData>
    <row r="1" spans="1:5" ht="17.25">
      <c r="A1" s="1" t="s">
        <v>25</v>
      </c>
      <c r="B1" s="2"/>
      <c r="C1" s="2"/>
      <c r="D1" s="2"/>
      <c r="E1" s="20"/>
    </row>
    <row r="2" spans="1:5" ht="15">
      <c r="A2" s="3" t="s">
        <v>7</v>
      </c>
      <c r="B2" s="4" t="s">
        <v>19</v>
      </c>
      <c r="C2" s="4"/>
      <c r="D2" s="4"/>
      <c r="E2" s="20"/>
    </row>
    <row r="3" spans="1:5" ht="15" thickBot="1">
      <c r="A3" s="5"/>
      <c r="B3" s="6"/>
      <c r="C3" s="6"/>
      <c r="D3" s="6"/>
      <c r="E3" s="20"/>
    </row>
    <row r="4" spans="1:5" ht="12.75">
      <c r="A4" s="7"/>
      <c r="B4" s="8"/>
      <c r="C4" s="9"/>
      <c r="D4" s="9"/>
      <c r="E4" s="19"/>
    </row>
    <row r="5" spans="1:5" ht="12.75">
      <c r="A5" s="10"/>
      <c r="B5" s="11" t="s">
        <v>3</v>
      </c>
      <c r="C5" s="10" t="s">
        <v>4</v>
      </c>
      <c r="D5" s="10" t="s">
        <v>5</v>
      </c>
      <c r="E5" s="12"/>
    </row>
    <row r="6" spans="1:5" ht="12.75">
      <c r="A6" s="14" t="s">
        <v>0</v>
      </c>
      <c r="B6" s="13"/>
      <c r="C6" s="30" t="s">
        <v>83</v>
      </c>
      <c r="D6" s="30" t="s">
        <v>84</v>
      </c>
      <c r="E6" s="38" t="s">
        <v>83</v>
      </c>
    </row>
    <row r="7" spans="1:6" ht="12.75">
      <c r="A7" s="14" t="s">
        <v>1</v>
      </c>
      <c r="B7" s="13"/>
      <c r="C7" s="30" t="s">
        <v>91</v>
      </c>
      <c r="D7" s="30" t="s">
        <v>84</v>
      </c>
      <c r="E7" s="39" t="s">
        <v>97</v>
      </c>
      <c r="F7" s="40" t="s">
        <v>83</v>
      </c>
    </row>
    <row r="8" spans="1:6" ht="12.75">
      <c r="A8" s="15" t="s">
        <v>2</v>
      </c>
      <c r="B8" s="11"/>
      <c r="C8" s="29" t="s">
        <v>85</v>
      </c>
      <c r="D8" s="29" t="s">
        <v>40</v>
      </c>
      <c r="E8" s="36" t="s">
        <v>90</v>
      </c>
      <c r="F8" s="70" t="s">
        <v>159</v>
      </c>
    </row>
    <row r="9" spans="1:5" ht="12.75">
      <c r="A9" s="15" t="s">
        <v>6</v>
      </c>
      <c r="B9" s="11"/>
      <c r="C9" s="29" t="s">
        <v>90</v>
      </c>
      <c r="D9" s="29" t="s">
        <v>29</v>
      </c>
      <c r="E9" s="37" t="s">
        <v>99</v>
      </c>
    </row>
    <row r="10" spans="1:5" ht="12.75">
      <c r="A10" s="21"/>
      <c r="B10" s="18"/>
      <c r="C10" s="19"/>
      <c r="D10" s="19"/>
      <c r="E10" s="18"/>
    </row>
    <row r="11" spans="1:5" ht="12.75">
      <c r="A11" s="22" t="s">
        <v>20</v>
      </c>
      <c r="B11" s="23"/>
      <c r="C11" s="23"/>
      <c r="D11" s="23"/>
      <c r="E11" s="23"/>
    </row>
    <row r="12" spans="1:5" ht="12.75">
      <c r="A12" s="17" t="s">
        <v>14</v>
      </c>
      <c r="B12" s="16"/>
      <c r="C12" s="31" t="s">
        <v>91</v>
      </c>
      <c r="D12" s="32" t="s">
        <v>84</v>
      </c>
      <c r="E12" s="34" t="s">
        <v>91</v>
      </c>
    </row>
    <row r="13" spans="1:5" ht="12.75">
      <c r="A13" s="17" t="s">
        <v>15</v>
      </c>
      <c r="B13" s="16"/>
      <c r="C13" s="29" t="s">
        <v>85</v>
      </c>
      <c r="D13" s="33" t="s">
        <v>40</v>
      </c>
      <c r="E13" s="35" t="s">
        <v>160</v>
      </c>
    </row>
    <row r="15" ht="12.75">
      <c r="A15" s="22" t="s">
        <v>21</v>
      </c>
    </row>
    <row r="16" spans="1:5" ht="12.75">
      <c r="A16" s="17" t="s">
        <v>8</v>
      </c>
      <c r="B16" s="16"/>
      <c r="C16" s="43" t="s">
        <v>86</v>
      </c>
      <c r="D16" s="44" t="s">
        <v>31</v>
      </c>
      <c r="E16" s="34" t="s">
        <v>86</v>
      </c>
    </row>
    <row r="17" spans="1:5" ht="12.75">
      <c r="A17" s="17" t="s">
        <v>9</v>
      </c>
      <c r="B17" s="8"/>
      <c r="C17" s="42" t="s">
        <v>92</v>
      </c>
      <c r="D17" s="42" t="s">
        <v>93</v>
      </c>
      <c r="E17" s="45" t="s">
        <v>98</v>
      </c>
    </row>
    <row r="19" ht="12.75">
      <c r="A19" s="22" t="s">
        <v>24</v>
      </c>
    </row>
    <row r="20" spans="1:5" ht="12.75">
      <c r="A20" s="17" t="s">
        <v>10</v>
      </c>
      <c r="B20" s="16"/>
      <c r="C20" s="31" t="s">
        <v>87</v>
      </c>
      <c r="D20" s="32" t="s">
        <v>58</v>
      </c>
      <c r="E20" s="34" t="s">
        <v>94</v>
      </c>
    </row>
    <row r="21" spans="1:5" ht="12.75">
      <c r="A21" s="17" t="s">
        <v>11</v>
      </c>
      <c r="B21" s="16"/>
      <c r="C21" s="29" t="s">
        <v>94</v>
      </c>
      <c r="D21" s="33" t="s">
        <v>40</v>
      </c>
      <c r="E21" s="35" t="s">
        <v>100</v>
      </c>
    </row>
    <row r="23" ht="12.75">
      <c r="A23" s="22" t="s">
        <v>22</v>
      </c>
    </row>
    <row r="24" spans="1:5" ht="12.75">
      <c r="A24" s="17" t="s">
        <v>12</v>
      </c>
      <c r="B24" s="16"/>
      <c r="C24" s="31" t="s">
        <v>88</v>
      </c>
      <c r="D24" s="32" t="s">
        <v>36</v>
      </c>
      <c r="E24" s="34" t="s">
        <v>88</v>
      </c>
    </row>
    <row r="25" spans="1:5" ht="12.75">
      <c r="A25" s="17" t="s">
        <v>13</v>
      </c>
      <c r="B25" s="16"/>
      <c r="C25" s="29" t="s">
        <v>95</v>
      </c>
      <c r="D25" s="33" t="s">
        <v>40</v>
      </c>
      <c r="E25" s="35" t="s">
        <v>62</v>
      </c>
    </row>
    <row r="27" spans="1:5" ht="12.75">
      <c r="A27" s="22" t="s">
        <v>23</v>
      </c>
      <c r="E27" s="20"/>
    </row>
    <row r="28" spans="1:6" ht="12.75">
      <c r="A28" s="17" t="s">
        <v>17</v>
      </c>
      <c r="B28" s="16"/>
      <c r="C28" s="31" t="s">
        <v>89</v>
      </c>
      <c r="D28" s="32" t="s">
        <v>58</v>
      </c>
      <c r="E28" s="34" t="s">
        <v>89</v>
      </c>
      <c r="F28" s="20"/>
    </row>
    <row r="29" spans="1:5" ht="12.75">
      <c r="A29" s="17" t="s">
        <v>18</v>
      </c>
      <c r="B29" s="16"/>
      <c r="C29" s="29" t="s">
        <v>96</v>
      </c>
      <c r="D29" s="33" t="s">
        <v>58</v>
      </c>
      <c r="E29" s="35" t="s">
        <v>102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23"/>
  <sheetViews>
    <sheetView zoomScalePageLayoutView="0" workbookViewId="0" topLeftCell="A1">
      <selection activeCell="D28" sqref="D28"/>
    </sheetView>
  </sheetViews>
  <sheetFormatPr defaultColWidth="11.57421875" defaultRowHeight="12.75"/>
  <cols>
    <col min="1" max="1" width="5.140625" style="54" customWidth="1"/>
    <col min="2" max="2" width="6.140625" style="54" customWidth="1"/>
    <col min="3" max="3" width="24.57421875" style="54" customWidth="1"/>
    <col min="4" max="4" width="12.28125" style="54" customWidth="1"/>
    <col min="5" max="5" width="7.57421875" style="54" customWidth="1"/>
    <col min="6" max="6" width="9.7109375" style="54" customWidth="1"/>
    <col min="7" max="7" width="9.140625" style="54" customWidth="1"/>
    <col min="8" max="8" width="8.140625" style="54" customWidth="1"/>
    <col min="9" max="10" width="8.28125" style="54" customWidth="1"/>
    <col min="11" max="16384" width="11.57421875" style="54" customWidth="1"/>
  </cols>
  <sheetData>
    <row r="1" ht="13.5" thickBot="1"/>
    <row r="2" spans="1:10" ht="17.25">
      <c r="A2" s="229"/>
      <c r="B2" s="48" t="s">
        <v>103</v>
      </c>
      <c r="C2" s="49"/>
      <c r="D2" s="49" t="s">
        <v>161</v>
      </c>
      <c r="E2" s="231"/>
      <c r="F2" s="232"/>
      <c r="G2" s="233"/>
      <c r="H2" s="233"/>
      <c r="I2" s="225"/>
      <c r="J2" s="225"/>
    </row>
    <row r="3" spans="1:10" ht="15">
      <c r="A3" s="229"/>
      <c r="B3" s="55" t="s">
        <v>104</v>
      </c>
      <c r="C3" s="53"/>
      <c r="D3" s="53" t="s">
        <v>16</v>
      </c>
      <c r="E3" s="235"/>
      <c r="F3" s="232"/>
      <c r="G3" s="233"/>
      <c r="H3" s="233"/>
      <c r="I3" s="225"/>
      <c r="J3" s="225"/>
    </row>
    <row r="4" spans="1:10" ht="15" thickBot="1">
      <c r="A4" s="229"/>
      <c r="B4" s="57" t="s">
        <v>105</v>
      </c>
      <c r="C4" s="58" t="s">
        <v>275</v>
      </c>
      <c r="D4" s="58" t="s">
        <v>276</v>
      </c>
      <c r="E4" s="237"/>
      <c r="F4" s="232"/>
      <c r="G4" s="233"/>
      <c r="H4" s="233"/>
      <c r="I4" s="225"/>
      <c r="J4" s="225"/>
    </row>
    <row r="5" spans="1:10" ht="15">
      <c r="A5" s="238"/>
      <c r="B5" s="239"/>
      <c r="C5" s="239"/>
      <c r="D5" s="239"/>
      <c r="E5" s="239"/>
      <c r="F5" s="238"/>
      <c r="G5" s="238"/>
      <c r="H5" s="238"/>
      <c r="I5" s="225"/>
      <c r="J5" s="225"/>
    </row>
    <row r="6" spans="1:10" ht="13.5">
      <c r="A6" s="255"/>
      <c r="B6" s="255" t="s">
        <v>3</v>
      </c>
      <c r="C6" s="255" t="s">
        <v>106</v>
      </c>
      <c r="D6" s="255" t="s">
        <v>5</v>
      </c>
      <c r="E6" s="270" t="s">
        <v>107</v>
      </c>
      <c r="F6" s="255" t="s">
        <v>108</v>
      </c>
      <c r="G6" s="255" t="s">
        <v>109</v>
      </c>
      <c r="H6" s="255" t="s">
        <v>110</v>
      </c>
      <c r="I6" s="256"/>
      <c r="J6" s="257"/>
    </row>
    <row r="7" spans="1:10" ht="13.5">
      <c r="A7" s="255" t="s">
        <v>282</v>
      </c>
      <c r="B7" s="258">
        <v>1646</v>
      </c>
      <c r="C7" s="259" t="s">
        <v>365</v>
      </c>
      <c r="D7" s="260" t="s">
        <v>29</v>
      </c>
      <c r="E7" s="207">
        <v>5</v>
      </c>
      <c r="F7" s="277"/>
      <c r="G7" s="255"/>
      <c r="H7" s="255" t="s">
        <v>282</v>
      </c>
      <c r="I7" s="256"/>
      <c r="J7" s="257"/>
    </row>
    <row r="8" spans="1:10" ht="13.5">
      <c r="A8" s="255" t="s">
        <v>285</v>
      </c>
      <c r="B8" s="258">
        <v>1549</v>
      </c>
      <c r="C8" s="259" t="s">
        <v>55</v>
      </c>
      <c r="D8" s="260" t="s">
        <v>40</v>
      </c>
      <c r="E8" s="207">
        <v>2</v>
      </c>
      <c r="F8" s="277"/>
      <c r="G8" s="255"/>
      <c r="H8" s="255" t="s">
        <v>279</v>
      </c>
      <c r="I8" s="256"/>
      <c r="J8" s="257"/>
    </row>
    <row r="9" spans="1:10" ht="13.5">
      <c r="A9" s="255" t="s">
        <v>278</v>
      </c>
      <c r="B9" s="258">
        <v>1507</v>
      </c>
      <c r="C9" s="259" t="s">
        <v>53</v>
      </c>
      <c r="D9" s="260" t="s">
        <v>36</v>
      </c>
      <c r="E9" s="207">
        <v>4</v>
      </c>
      <c r="F9" s="277"/>
      <c r="G9" s="255"/>
      <c r="H9" s="255" t="s">
        <v>285</v>
      </c>
      <c r="I9" s="256"/>
      <c r="J9" s="257"/>
    </row>
    <row r="10" spans="1:10" ht="13.5">
      <c r="A10" s="255" t="s">
        <v>279</v>
      </c>
      <c r="B10" s="258">
        <v>1430</v>
      </c>
      <c r="C10" s="259" t="s">
        <v>54</v>
      </c>
      <c r="D10" s="260" t="s">
        <v>40</v>
      </c>
      <c r="E10" s="207">
        <v>2</v>
      </c>
      <c r="F10" s="277"/>
      <c r="G10" s="255"/>
      <c r="H10" s="255" t="s">
        <v>278</v>
      </c>
      <c r="I10" s="256"/>
      <c r="J10" s="257"/>
    </row>
    <row r="11" spans="1:10" ht="13.5">
      <c r="A11" s="255" t="s">
        <v>281</v>
      </c>
      <c r="B11" s="258">
        <v>1409</v>
      </c>
      <c r="C11" s="259" t="s">
        <v>366</v>
      </c>
      <c r="D11" s="260" t="s">
        <v>58</v>
      </c>
      <c r="E11" s="207">
        <v>1</v>
      </c>
      <c r="F11" s="277"/>
      <c r="G11" s="255"/>
      <c r="H11" s="255" t="s">
        <v>287</v>
      </c>
      <c r="I11" s="256"/>
      <c r="J11" s="257"/>
    </row>
    <row r="12" spans="1:10" ht="13.5">
      <c r="A12" s="255" t="s">
        <v>287</v>
      </c>
      <c r="B12" s="258">
        <v>1380</v>
      </c>
      <c r="C12" s="259" t="s">
        <v>56</v>
      </c>
      <c r="D12" s="260" t="s">
        <v>29</v>
      </c>
      <c r="E12" s="207">
        <v>1</v>
      </c>
      <c r="F12" s="277"/>
      <c r="G12" s="255"/>
      <c r="H12" s="255" t="s">
        <v>281</v>
      </c>
      <c r="I12" s="256"/>
      <c r="J12" s="257"/>
    </row>
    <row r="13" spans="1:10" ht="15">
      <c r="A13" s="262"/>
      <c r="B13" s="262"/>
      <c r="C13" s="263"/>
      <c r="D13" s="263"/>
      <c r="E13" s="264"/>
      <c r="F13" s="263"/>
      <c r="G13" s="263"/>
      <c r="H13" s="263"/>
      <c r="I13" s="264"/>
      <c r="J13" s="264"/>
    </row>
    <row r="14" spans="1:10" ht="13.5">
      <c r="A14" s="257"/>
      <c r="B14" s="265"/>
      <c r="C14" s="255"/>
      <c r="D14" s="255" t="s">
        <v>111</v>
      </c>
      <c r="E14" s="255" t="s">
        <v>112</v>
      </c>
      <c r="F14" s="255" t="s">
        <v>113</v>
      </c>
      <c r="G14" s="255" t="s">
        <v>114</v>
      </c>
      <c r="H14" s="255" t="s">
        <v>115</v>
      </c>
      <c r="I14" s="255" t="s">
        <v>116</v>
      </c>
      <c r="J14" s="255" t="s">
        <v>117</v>
      </c>
    </row>
    <row r="15" spans="1:10" ht="15">
      <c r="A15" s="257"/>
      <c r="B15" s="265"/>
      <c r="C15" s="266" t="s">
        <v>118</v>
      </c>
      <c r="D15" s="255" t="s">
        <v>163</v>
      </c>
      <c r="E15" s="255" t="s">
        <v>173</v>
      </c>
      <c r="F15" s="255" t="s">
        <v>158</v>
      </c>
      <c r="G15" s="255" t="s">
        <v>147</v>
      </c>
      <c r="H15" s="255" t="s">
        <v>155</v>
      </c>
      <c r="I15" s="255" t="s">
        <v>294</v>
      </c>
      <c r="J15" s="222">
        <v>3</v>
      </c>
    </row>
    <row r="16" spans="1:10" ht="15">
      <c r="A16" s="257"/>
      <c r="B16" s="265"/>
      <c r="C16" s="266" t="s">
        <v>135</v>
      </c>
      <c r="D16" s="255" t="s">
        <v>153</v>
      </c>
      <c r="E16" s="255" t="s">
        <v>174</v>
      </c>
      <c r="F16" s="255" t="s">
        <v>163</v>
      </c>
      <c r="G16" s="255"/>
      <c r="H16" s="255"/>
      <c r="I16" s="255" t="s">
        <v>299</v>
      </c>
      <c r="J16" s="222">
        <v>6</v>
      </c>
    </row>
    <row r="17" spans="1:10" ht="15">
      <c r="A17" s="257"/>
      <c r="B17" s="265"/>
      <c r="C17" s="266" t="s">
        <v>132</v>
      </c>
      <c r="D17" s="255" t="s">
        <v>150</v>
      </c>
      <c r="E17" s="255" t="s">
        <v>155</v>
      </c>
      <c r="F17" s="255" t="s">
        <v>172</v>
      </c>
      <c r="G17" s="255" t="s">
        <v>163</v>
      </c>
      <c r="H17" s="255" t="s">
        <v>148</v>
      </c>
      <c r="I17" s="255" t="s">
        <v>294</v>
      </c>
      <c r="J17" s="222">
        <v>2</v>
      </c>
    </row>
    <row r="18" spans="1:10" ht="15">
      <c r="A18" s="257"/>
      <c r="B18" s="265"/>
      <c r="C18" s="266" t="s">
        <v>138</v>
      </c>
      <c r="D18" s="255" t="s">
        <v>293</v>
      </c>
      <c r="E18" s="255" t="s">
        <v>165</v>
      </c>
      <c r="F18" s="255" t="s">
        <v>164</v>
      </c>
      <c r="G18" s="255" t="s">
        <v>155</v>
      </c>
      <c r="H18" s="255"/>
      <c r="I18" s="255" t="s">
        <v>292</v>
      </c>
      <c r="J18" s="222">
        <v>5</v>
      </c>
    </row>
    <row r="19" spans="1:10" ht="15">
      <c r="A19" s="257"/>
      <c r="B19" s="265"/>
      <c r="C19" s="266" t="s">
        <v>119</v>
      </c>
      <c r="D19" s="255" t="s">
        <v>297</v>
      </c>
      <c r="E19" s="255" t="s">
        <v>149</v>
      </c>
      <c r="F19" s="255" t="s">
        <v>148</v>
      </c>
      <c r="G19" s="255" t="s">
        <v>162</v>
      </c>
      <c r="H19" s="255" t="s">
        <v>158</v>
      </c>
      <c r="I19" s="255" t="s">
        <v>294</v>
      </c>
      <c r="J19" s="222">
        <v>1</v>
      </c>
    </row>
    <row r="20" spans="1:10" ht="15">
      <c r="A20" s="257"/>
      <c r="B20" s="265"/>
      <c r="C20" s="266" t="s">
        <v>126</v>
      </c>
      <c r="D20" s="255" t="s">
        <v>173</v>
      </c>
      <c r="E20" s="255" t="s">
        <v>163</v>
      </c>
      <c r="F20" s="255" t="s">
        <v>150</v>
      </c>
      <c r="G20" s="255" t="s">
        <v>148</v>
      </c>
      <c r="H20" s="255" t="s">
        <v>176</v>
      </c>
      <c r="I20" s="255" t="s">
        <v>294</v>
      </c>
      <c r="J20" s="222">
        <v>4</v>
      </c>
    </row>
    <row r="21" spans="1:10" ht="15">
      <c r="A21" s="257"/>
      <c r="B21" s="265"/>
      <c r="C21" s="266" t="s">
        <v>134</v>
      </c>
      <c r="D21" s="255" t="s">
        <v>147</v>
      </c>
      <c r="E21" s="255" t="s">
        <v>157</v>
      </c>
      <c r="F21" s="255" t="s">
        <v>148</v>
      </c>
      <c r="G21" s="255"/>
      <c r="H21" s="255"/>
      <c r="I21" s="255" t="s">
        <v>291</v>
      </c>
      <c r="J21" s="222">
        <v>6</v>
      </c>
    </row>
    <row r="22" spans="1:10" ht="15">
      <c r="A22" s="257"/>
      <c r="B22" s="265"/>
      <c r="C22" s="266" t="s">
        <v>123</v>
      </c>
      <c r="D22" s="255" t="s">
        <v>157</v>
      </c>
      <c r="E22" s="255" t="s">
        <v>155</v>
      </c>
      <c r="F22" s="255" t="s">
        <v>148</v>
      </c>
      <c r="G22" s="255"/>
      <c r="H22" s="255"/>
      <c r="I22" s="255" t="s">
        <v>291</v>
      </c>
      <c r="J22" s="222">
        <v>4</v>
      </c>
    </row>
    <row r="23" spans="1:10" ht="15">
      <c r="A23" s="257"/>
      <c r="B23" s="265"/>
      <c r="C23" s="266" t="s">
        <v>129</v>
      </c>
      <c r="D23" s="255" t="s">
        <v>147</v>
      </c>
      <c r="E23" s="255" t="s">
        <v>173</v>
      </c>
      <c r="F23" s="255" t="s">
        <v>148</v>
      </c>
      <c r="G23" s="255" t="s">
        <v>148</v>
      </c>
      <c r="H23" s="255"/>
      <c r="I23" s="255" t="s">
        <v>292</v>
      </c>
      <c r="J23" s="222">
        <v>1</v>
      </c>
    </row>
    <row r="24" spans="1:10" ht="15">
      <c r="A24" s="257"/>
      <c r="B24" s="265"/>
      <c r="C24" s="266" t="s">
        <v>139</v>
      </c>
      <c r="D24" s="255" t="s">
        <v>163</v>
      </c>
      <c r="E24" s="255" t="s">
        <v>156</v>
      </c>
      <c r="F24" s="255" t="s">
        <v>163</v>
      </c>
      <c r="G24" s="255"/>
      <c r="H24" s="255"/>
      <c r="I24" s="255" t="s">
        <v>299</v>
      </c>
      <c r="J24" s="222">
        <v>5</v>
      </c>
    </row>
    <row r="25" spans="1:10" ht="15">
      <c r="A25" s="225"/>
      <c r="B25" s="267"/>
      <c r="C25" s="266" t="s">
        <v>122</v>
      </c>
      <c r="D25" s="266" t="s">
        <v>150</v>
      </c>
      <c r="E25" s="266" t="s">
        <v>148</v>
      </c>
      <c r="F25" s="266" t="s">
        <v>158</v>
      </c>
      <c r="G25" s="266"/>
      <c r="H25" s="266"/>
      <c r="I25" s="266" t="s">
        <v>291</v>
      </c>
      <c r="J25" s="222">
        <v>2</v>
      </c>
    </row>
    <row r="26" spans="1:10" ht="15">
      <c r="A26" s="225"/>
      <c r="B26" s="267"/>
      <c r="C26" s="266" t="s">
        <v>133</v>
      </c>
      <c r="D26" s="266" t="s">
        <v>154</v>
      </c>
      <c r="E26" s="266" t="s">
        <v>158</v>
      </c>
      <c r="F26" s="266" t="s">
        <v>153</v>
      </c>
      <c r="G26" s="266" t="s">
        <v>151</v>
      </c>
      <c r="H26" s="266" t="s">
        <v>152</v>
      </c>
      <c r="I26" s="266" t="s">
        <v>139</v>
      </c>
      <c r="J26" s="222">
        <v>3</v>
      </c>
    </row>
    <row r="27" spans="1:10" ht="15">
      <c r="A27" s="225"/>
      <c r="B27" s="267"/>
      <c r="C27" s="266" t="s">
        <v>142</v>
      </c>
      <c r="D27" s="266" t="s">
        <v>147</v>
      </c>
      <c r="E27" s="266" t="s">
        <v>162</v>
      </c>
      <c r="F27" s="266" t="s">
        <v>361</v>
      </c>
      <c r="G27" s="266" t="s">
        <v>150</v>
      </c>
      <c r="H27" s="266"/>
      <c r="I27" s="266" t="s">
        <v>292</v>
      </c>
      <c r="J27" s="222">
        <v>5</v>
      </c>
    </row>
    <row r="28" spans="1:10" ht="15">
      <c r="A28" s="225"/>
      <c r="B28" s="267"/>
      <c r="C28" s="266" t="s">
        <v>143</v>
      </c>
      <c r="D28" s="266" t="s">
        <v>154</v>
      </c>
      <c r="E28" s="266" t="s">
        <v>155</v>
      </c>
      <c r="F28" s="266" t="s">
        <v>148</v>
      </c>
      <c r="G28" s="266" t="s">
        <v>151</v>
      </c>
      <c r="H28" s="266"/>
      <c r="I28" s="266" t="s">
        <v>292</v>
      </c>
      <c r="J28" s="222">
        <v>6</v>
      </c>
    </row>
    <row r="29" spans="1:10" ht="15">
      <c r="A29" s="225"/>
      <c r="B29" s="267"/>
      <c r="C29" s="266" t="s">
        <v>144</v>
      </c>
      <c r="D29" s="266" t="s">
        <v>172</v>
      </c>
      <c r="E29" s="266" t="s">
        <v>172</v>
      </c>
      <c r="F29" s="266" t="s">
        <v>174</v>
      </c>
      <c r="G29" s="266"/>
      <c r="H29" s="266"/>
      <c r="I29" s="266" t="s">
        <v>299</v>
      </c>
      <c r="J29" s="222">
        <v>4</v>
      </c>
    </row>
    <row r="30" spans="1:10" ht="15">
      <c r="A30" s="225"/>
      <c r="B30" s="225"/>
      <c r="C30" s="225"/>
      <c r="D30" s="225"/>
      <c r="E30" s="225"/>
      <c r="F30" s="225"/>
      <c r="G30" s="225"/>
      <c r="H30" s="225"/>
      <c r="I30" s="225"/>
      <c r="J30" s="228"/>
    </row>
    <row r="31" spans="1:10" ht="15">
      <c r="A31" s="225"/>
      <c r="B31" s="225"/>
      <c r="C31" s="225"/>
      <c r="D31" s="225"/>
      <c r="E31" s="225"/>
      <c r="F31" s="225"/>
      <c r="G31" s="225"/>
      <c r="H31" s="225"/>
      <c r="I31" s="225"/>
      <c r="J31" s="228"/>
    </row>
    <row r="32" spans="1:10" ht="15">
      <c r="A32" s="225"/>
      <c r="B32" s="225"/>
      <c r="C32" s="225"/>
      <c r="D32" s="225"/>
      <c r="E32" s="225"/>
      <c r="F32" s="225"/>
      <c r="G32" s="225"/>
      <c r="H32" s="225"/>
      <c r="I32" s="225"/>
      <c r="J32" s="228"/>
    </row>
    <row r="33" spans="1:10" ht="15">
      <c r="A33" s="225"/>
      <c r="B33" s="225"/>
      <c r="C33" s="225"/>
      <c r="D33" s="225"/>
      <c r="E33" s="225"/>
      <c r="F33" s="225"/>
      <c r="G33" s="225"/>
      <c r="H33" s="225"/>
      <c r="I33" s="225"/>
      <c r="J33" s="228"/>
    </row>
    <row r="34" spans="1:10" ht="15">
      <c r="A34" s="225"/>
      <c r="B34" s="225"/>
      <c r="C34" s="225"/>
      <c r="D34" s="225"/>
      <c r="E34" s="225"/>
      <c r="F34" s="225"/>
      <c r="G34" s="225"/>
      <c r="H34" s="225"/>
      <c r="I34" s="225"/>
      <c r="J34" s="228"/>
    </row>
    <row r="35" spans="1:10" ht="15">
      <c r="A35" s="225"/>
      <c r="B35" s="225"/>
      <c r="C35" s="225"/>
      <c r="D35" s="225"/>
      <c r="E35" s="225"/>
      <c r="F35" s="225"/>
      <c r="G35" s="225"/>
      <c r="H35" s="225"/>
      <c r="I35" s="225"/>
      <c r="J35" s="228"/>
    </row>
    <row r="36" spans="1:10" ht="15">
      <c r="A36" s="225"/>
      <c r="B36" s="225"/>
      <c r="C36" s="225"/>
      <c r="D36" s="225"/>
      <c r="E36" s="225"/>
      <c r="F36" s="225"/>
      <c r="G36" s="225"/>
      <c r="H36" s="225"/>
      <c r="I36" s="225"/>
      <c r="J36" s="228"/>
    </row>
    <row r="37" ht="13.5" thickBot="1"/>
    <row r="38" spans="1:10" ht="17.25">
      <c r="A38" s="229"/>
      <c r="B38" s="48" t="s">
        <v>103</v>
      </c>
      <c r="C38" s="49"/>
      <c r="D38" s="49" t="s">
        <v>161</v>
      </c>
      <c r="E38" s="231"/>
      <c r="F38" s="232"/>
      <c r="G38" s="233"/>
      <c r="H38" s="233"/>
      <c r="I38" s="225"/>
      <c r="J38" s="225"/>
    </row>
    <row r="39" spans="1:10" ht="15">
      <c r="A39" s="229"/>
      <c r="B39" s="55" t="s">
        <v>104</v>
      </c>
      <c r="C39" s="53"/>
      <c r="D39" s="53" t="s">
        <v>16</v>
      </c>
      <c r="E39" s="235"/>
      <c r="F39" s="232"/>
      <c r="G39" s="233"/>
      <c r="H39" s="233"/>
      <c r="I39" s="225"/>
      <c r="J39" s="225"/>
    </row>
    <row r="40" spans="1:10" ht="15" thickBot="1">
      <c r="A40" s="229"/>
      <c r="B40" s="57" t="s">
        <v>105</v>
      </c>
      <c r="C40" s="58" t="s">
        <v>275</v>
      </c>
      <c r="D40" s="58" t="s">
        <v>276</v>
      </c>
      <c r="E40" s="237"/>
      <c r="F40" s="232"/>
      <c r="G40" s="233"/>
      <c r="H40" s="233"/>
      <c r="I40" s="225"/>
      <c r="J40" s="225"/>
    </row>
    <row r="41" spans="1:10" ht="15">
      <c r="A41" s="238"/>
      <c r="B41" s="239"/>
      <c r="C41" s="239"/>
      <c r="D41" s="239"/>
      <c r="E41" s="239"/>
      <c r="F41" s="238"/>
      <c r="G41" s="238"/>
      <c r="H41" s="238"/>
      <c r="I41" s="225"/>
      <c r="J41" s="225"/>
    </row>
    <row r="42" spans="1:10" ht="13.5">
      <c r="A42" s="255"/>
      <c r="B42" s="255" t="s">
        <v>3</v>
      </c>
      <c r="C42" s="255" t="s">
        <v>146</v>
      </c>
      <c r="D42" s="255" t="s">
        <v>5</v>
      </c>
      <c r="E42" s="270" t="s">
        <v>107</v>
      </c>
      <c r="F42" s="255" t="s">
        <v>108</v>
      </c>
      <c r="G42" s="255" t="s">
        <v>109</v>
      </c>
      <c r="H42" s="255" t="s">
        <v>110</v>
      </c>
      <c r="I42" s="256"/>
      <c r="J42" s="257"/>
    </row>
    <row r="43" spans="1:10" ht="13.5">
      <c r="A43" s="255" t="s">
        <v>282</v>
      </c>
      <c r="B43" s="258">
        <v>1579</v>
      </c>
      <c r="C43" s="259" t="s">
        <v>47</v>
      </c>
      <c r="D43" s="260" t="s">
        <v>40</v>
      </c>
      <c r="E43" s="207">
        <v>3</v>
      </c>
      <c r="F43" s="277"/>
      <c r="G43" s="255"/>
      <c r="H43" s="255" t="s">
        <v>278</v>
      </c>
      <c r="I43" s="256"/>
      <c r="J43" s="257"/>
    </row>
    <row r="44" spans="1:10" ht="13.5">
      <c r="A44" s="255" t="s">
        <v>285</v>
      </c>
      <c r="B44" s="258">
        <v>1541</v>
      </c>
      <c r="C44" s="259" t="s">
        <v>65</v>
      </c>
      <c r="D44" s="260" t="s">
        <v>45</v>
      </c>
      <c r="E44" s="207">
        <v>4</v>
      </c>
      <c r="F44" s="277"/>
      <c r="G44" s="255"/>
      <c r="H44" s="255" t="s">
        <v>282</v>
      </c>
      <c r="I44" s="256"/>
      <c r="J44" s="257"/>
    </row>
    <row r="45" spans="1:10" ht="13.5">
      <c r="A45" s="255" t="s">
        <v>278</v>
      </c>
      <c r="B45" s="258">
        <v>1535</v>
      </c>
      <c r="C45" s="259" t="s">
        <v>69</v>
      </c>
      <c r="D45" s="260" t="s">
        <v>40</v>
      </c>
      <c r="E45" s="207">
        <v>4</v>
      </c>
      <c r="F45" s="277"/>
      <c r="G45" s="255"/>
      <c r="H45" s="255" t="s">
        <v>285</v>
      </c>
      <c r="I45" s="256"/>
      <c r="J45" s="257"/>
    </row>
    <row r="46" spans="1:10" ht="13.5">
      <c r="A46" s="255" t="s">
        <v>279</v>
      </c>
      <c r="B46" s="258">
        <v>1445</v>
      </c>
      <c r="C46" s="259" t="s">
        <v>48</v>
      </c>
      <c r="D46" s="260" t="s">
        <v>29</v>
      </c>
      <c r="E46" s="207">
        <v>3</v>
      </c>
      <c r="F46" s="277"/>
      <c r="G46" s="255"/>
      <c r="H46" s="255" t="s">
        <v>279</v>
      </c>
      <c r="I46" s="256"/>
      <c r="J46" s="257"/>
    </row>
    <row r="47" spans="1:10" ht="13.5">
      <c r="A47" s="255" t="s">
        <v>281</v>
      </c>
      <c r="B47" s="258">
        <v>1413</v>
      </c>
      <c r="C47" s="259" t="s">
        <v>50</v>
      </c>
      <c r="D47" s="260" t="s">
        <v>40</v>
      </c>
      <c r="E47" s="207">
        <v>0</v>
      </c>
      <c r="F47" s="277"/>
      <c r="G47" s="255"/>
      <c r="H47" s="255" t="s">
        <v>287</v>
      </c>
      <c r="I47" s="256"/>
      <c r="J47" s="257"/>
    </row>
    <row r="48" spans="1:10" ht="13.5">
      <c r="A48" s="255" t="s">
        <v>287</v>
      </c>
      <c r="B48" s="258">
        <v>1403</v>
      </c>
      <c r="C48" s="259" t="s">
        <v>49</v>
      </c>
      <c r="D48" s="260" t="s">
        <v>36</v>
      </c>
      <c r="E48" s="207">
        <v>1</v>
      </c>
      <c r="F48" s="277"/>
      <c r="G48" s="255"/>
      <c r="H48" s="255" t="s">
        <v>281</v>
      </c>
      <c r="I48" s="256"/>
      <c r="J48" s="257"/>
    </row>
    <row r="49" spans="1:10" ht="15">
      <c r="A49" s="262"/>
      <c r="B49" s="262"/>
      <c r="C49" s="263"/>
      <c r="D49" s="263"/>
      <c r="E49" s="264"/>
      <c r="F49" s="263"/>
      <c r="G49" s="263"/>
      <c r="H49" s="263"/>
      <c r="I49" s="264"/>
      <c r="J49" s="264"/>
    </row>
    <row r="50" spans="1:10" ht="13.5">
      <c r="A50" s="257"/>
      <c r="B50" s="265"/>
      <c r="C50" s="255"/>
      <c r="D50" s="255" t="s">
        <v>111</v>
      </c>
      <c r="E50" s="255" t="s">
        <v>112</v>
      </c>
      <c r="F50" s="255" t="s">
        <v>113</v>
      </c>
      <c r="G50" s="255" t="s">
        <v>114</v>
      </c>
      <c r="H50" s="255" t="s">
        <v>115</v>
      </c>
      <c r="I50" s="255" t="s">
        <v>116</v>
      </c>
      <c r="J50" s="255" t="s">
        <v>117</v>
      </c>
    </row>
    <row r="51" spans="1:10" ht="15">
      <c r="A51" s="257"/>
      <c r="B51" s="265"/>
      <c r="C51" s="266" t="s">
        <v>118</v>
      </c>
      <c r="D51" s="255" t="s">
        <v>154</v>
      </c>
      <c r="E51" s="255" t="s">
        <v>149</v>
      </c>
      <c r="F51" s="255" t="s">
        <v>158</v>
      </c>
      <c r="G51" s="255" t="s">
        <v>158</v>
      </c>
      <c r="H51" s="255" t="s">
        <v>293</v>
      </c>
      <c r="I51" s="255" t="s">
        <v>294</v>
      </c>
      <c r="J51" s="222">
        <v>3</v>
      </c>
    </row>
    <row r="52" spans="1:10" ht="15">
      <c r="A52" s="257"/>
      <c r="B52" s="265"/>
      <c r="C52" s="266" t="s">
        <v>135</v>
      </c>
      <c r="D52" s="255" t="s">
        <v>153</v>
      </c>
      <c r="E52" s="255" t="s">
        <v>150</v>
      </c>
      <c r="F52" s="255" t="s">
        <v>154</v>
      </c>
      <c r="G52" s="255" t="s">
        <v>178</v>
      </c>
      <c r="H52" s="255" t="s">
        <v>154</v>
      </c>
      <c r="I52" s="255" t="s">
        <v>139</v>
      </c>
      <c r="J52" s="222">
        <v>6</v>
      </c>
    </row>
    <row r="53" spans="1:10" ht="15">
      <c r="A53" s="257"/>
      <c r="B53" s="265"/>
      <c r="C53" s="266" t="s">
        <v>132</v>
      </c>
      <c r="D53" s="255" t="s">
        <v>155</v>
      </c>
      <c r="E53" s="255" t="s">
        <v>158</v>
      </c>
      <c r="F53" s="255" t="s">
        <v>148</v>
      </c>
      <c r="G53" s="255"/>
      <c r="H53" s="255"/>
      <c r="I53" s="255" t="s">
        <v>291</v>
      </c>
      <c r="J53" s="222">
        <v>2</v>
      </c>
    </row>
    <row r="54" spans="1:10" ht="15">
      <c r="A54" s="257"/>
      <c r="B54" s="265"/>
      <c r="C54" s="266" t="s">
        <v>138</v>
      </c>
      <c r="D54" s="255" t="s">
        <v>150</v>
      </c>
      <c r="E54" s="255" t="s">
        <v>174</v>
      </c>
      <c r="F54" s="255" t="s">
        <v>158</v>
      </c>
      <c r="G54" s="255" t="s">
        <v>158</v>
      </c>
      <c r="H54" s="255"/>
      <c r="I54" s="255" t="s">
        <v>292</v>
      </c>
      <c r="J54" s="222">
        <v>5</v>
      </c>
    </row>
    <row r="55" spans="1:10" ht="15">
      <c r="A55" s="257"/>
      <c r="B55" s="265"/>
      <c r="C55" s="266" t="s">
        <v>119</v>
      </c>
      <c r="D55" s="255" t="s">
        <v>151</v>
      </c>
      <c r="E55" s="255" t="s">
        <v>163</v>
      </c>
      <c r="F55" s="255" t="s">
        <v>163</v>
      </c>
      <c r="G55" s="255" t="s">
        <v>150</v>
      </c>
      <c r="H55" s="255" t="s">
        <v>150</v>
      </c>
      <c r="I55" s="255" t="s">
        <v>294</v>
      </c>
      <c r="J55" s="222">
        <v>1</v>
      </c>
    </row>
    <row r="56" spans="1:10" ht="15">
      <c r="A56" s="257"/>
      <c r="B56" s="265"/>
      <c r="C56" s="266" t="s">
        <v>126</v>
      </c>
      <c r="D56" s="255" t="s">
        <v>147</v>
      </c>
      <c r="E56" s="255" t="s">
        <v>151</v>
      </c>
      <c r="F56" s="255" t="s">
        <v>151</v>
      </c>
      <c r="G56" s="255"/>
      <c r="H56" s="255"/>
      <c r="I56" s="255" t="s">
        <v>291</v>
      </c>
      <c r="J56" s="222">
        <v>4</v>
      </c>
    </row>
    <row r="57" spans="1:10" ht="15">
      <c r="A57" s="257"/>
      <c r="B57" s="265"/>
      <c r="C57" s="266" t="s">
        <v>134</v>
      </c>
      <c r="D57" s="255" t="s">
        <v>149</v>
      </c>
      <c r="E57" s="255" t="s">
        <v>149</v>
      </c>
      <c r="F57" s="255" t="s">
        <v>172</v>
      </c>
      <c r="G57" s="255"/>
      <c r="H57" s="255"/>
      <c r="I57" s="255" t="s">
        <v>299</v>
      </c>
      <c r="J57" s="222">
        <v>6</v>
      </c>
    </row>
    <row r="58" spans="1:10" ht="15">
      <c r="A58" s="257"/>
      <c r="B58" s="265"/>
      <c r="C58" s="266" t="s">
        <v>123</v>
      </c>
      <c r="D58" s="255" t="s">
        <v>148</v>
      </c>
      <c r="E58" s="255" t="s">
        <v>154</v>
      </c>
      <c r="F58" s="255" t="s">
        <v>155</v>
      </c>
      <c r="G58" s="255" t="s">
        <v>150</v>
      </c>
      <c r="H58" s="255"/>
      <c r="I58" s="255" t="s">
        <v>292</v>
      </c>
      <c r="J58" s="222">
        <v>4</v>
      </c>
    </row>
    <row r="59" spans="1:10" ht="15">
      <c r="A59" s="257"/>
      <c r="B59" s="265"/>
      <c r="C59" s="266" t="s">
        <v>129</v>
      </c>
      <c r="D59" s="255" t="s">
        <v>147</v>
      </c>
      <c r="E59" s="255" t="s">
        <v>157</v>
      </c>
      <c r="F59" s="255" t="s">
        <v>148</v>
      </c>
      <c r="G59" s="255"/>
      <c r="H59" s="255"/>
      <c r="I59" s="255" t="s">
        <v>291</v>
      </c>
      <c r="J59" s="222">
        <v>1</v>
      </c>
    </row>
    <row r="60" spans="1:10" ht="15">
      <c r="A60" s="257"/>
      <c r="B60" s="265"/>
      <c r="C60" s="266" t="s">
        <v>139</v>
      </c>
      <c r="D60" s="255" t="s">
        <v>158</v>
      </c>
      <c r="E60" s="255" t="s">
        <v>158</v>
      </c>
      <c r="F60" s="255" t="s">
        <v>148</v>
      </c>
      <c r="G60" s="255"/>
      <c r="H60" s="255"/>
      <c r="I60" s="255" t="s">
        <v>291</v>
      </c>
      <c r="J60" s="222">
        <v>5</v>
      </c>
    </row>
    <row r="61" spans="1:10" ht="15">
      <c r="A61" s="225"/>
      <c r="B61" s="267"/>
      <c r="C61" s="266" t="s">
        <v>122</v>
      </c>
      <c r="D61" s="266" t="s">
        <v>150</v>
      </c>
      <c r="E61" s="266" t="s">
        <v>173</v>
      </c>
      <c r="F61" s="266" t="s">
        <v>157</v>
      </c>
      <c r="G61" s="266" t="s">
        <v>155</v>
      </c>
      <c r="H61" s="266"/>
      <c r="I61" s="266" t="s">
        <v>292</v>
      </c>
      <c r="J61" s="222">
        <v>2</v>
      </c>
    </row>
    <row r="62" spans="1:10" ht="15">
      <c r="A62" s="225"/>
      <c r="B62" s="267"/>
      <c r="C62" s="266" t="s">
        <v>133</v>
      </c>
      <c r="D62" s="266" t="s">
        <v>150</v>
      </c>
      <c r="E62" s="266" t="s">
        <v>148</v>
      </c>
      <c r="F62" s="266" t="s">
        <v>155</v>
      </c>
      <c r="G62" s="266"/>
      <c r="H62" s="266"/>
      <c r="I62" s="266" t="s">
        <v>291</v>
      </c>
      <c r="J62" s="222">
        <v>3</v>
      </c>
    </row>
    <row r="63" spans="1:10" ht="15">
      <c r="A63" s="225"/>
      <c r="B63" s="267"/>
      <c r="C63" s="266" t="s">
        <v>142</v>
      </c>
      <c r="D63" s="266" t="s">
        <v>154</v>
      </c>
      <c r="E63" s="266" t="s">
        <v>153</v>
      </c>
      <c r="F63" s="266" t="s">
        <v>174</v>
      </c>
      <c r="G63" s="266"/>
      <c r="H63" s="266"/>
      <c r="I63" s="266" t="s">
        <v>291</v>
      </c>
      <c r="J63" s="222">
        <v>5</v>
      </c>
    </row>
    <row r="64" spans="1:10" ht="15">
      <c r="A64" s="225"/>
      <c r="B64" s="267"/>
      <c r="C64" s="278" t="s">
        <v>143</v>
      </c>
      <c r="D64" s="278" t="s">
        <v>176</v>
      </c>
      <c r="E64" s="278" t="s">
        <v>164</v>
      </c>
      <c r="F64" s="278" t="s">
        <v>164</v>
      </c>
      <c r="G64" s="278"/>
      <c r="H64" s="278"/>
      <c r="I64" s="278" t="s">
        <v>291</v>
      </c>
      <c r="J64" s="271">
        <v>6</v>
      </c>
    </row>
    <row r="65" spans="1:10" ht="15">
      <c r="A65" s="225"/>
      <c r="B65" s="225"/>
      <c r="C65" s="279" t="s">
        <v>144</v>
      </c>
      <c r="D65" s="279" t="s">
        <v>361</v>
      </c>
      <c r="E65" s="279" t="s">
        <v>154</v>
      </c>
      <c r="F65" s="279" t="s">
        <v>154</v>
      </c>
      <c r="G65" s="279"/>
      <c r="H65" s="279"/>
      <c r="I65" s="279" t="s">
        <v>299</v>
      </c>
      <c r="J65" s="273">
        <v>4</v>
      </c>
    </row>
    <row r="66" s="69" customFormat="1" ht="12.75"/>
    <row r="67" spans="1:10" s="69" customFormat="1" ht="17.25">
      <c r="A67" s="233"/>
      <c r="B67" s="223"/>
      <c r="C67" s="223"/>
      <c r="D67" s="223"/>
      <c r="E67" s="223"/>
      <c r="F67" s="233"/>
      <c r="G67" s="233"/>
      <c r="H67" s="233"/>
      <c r="I67" s="225"/>
      <c r="J67" s="225"/>
    </row>
    <row r="68" spans="1:10" s="69" customFormat="1" ht="15">
      <c r="A68" s="233"/>
      <c r="B68" s="225"/>
      <c r="C68" s="225"/>
      <c r="D68" s="225"/>
      <c r="E68" s="225"/>
      <c r="F68" s="233"/>
      <c r="G68" s="233"/>
      <c r="H68" s="233"/>
      <c r="I68" s="225"/>
      <c r="J68" s="225"/>
    </row>
    <row r="69" spans="1:10" s="69" customFormat="1" ht="15">
      <c r="A69" s="233"/>
      <c r="B69" s="225"/>
      <c r="C69" s="225"/>
      <c r="D69" s="225"/>
      <c r="E69" s="225"/>
      <c r="F69" s="233"/>
      <c r="G69" s="233"/>
      <c r="H69" s="233"/>
      <c r="I69" s="225"/>
      <c r="J69" s="225"/>
    </row>
    <row r="70" spans="1:10" s="69" customFormat="1" ht="15">
      <c r="A70" s="233"/>
      <c r="B70" s="233"/>
      <c r="C70" s="233"/>
      <c r="D70" s="233"/>
      <c r="E70" s="233"/>
      <c r="F70" s="233"/>
      <c r="G70" s="233"/>
      <c r="H70" s="233"/>
      <c r="I70" s="225"/>
      <c r="J70" s="225"/>
    </row>
    <row r="71" spans="1:10" s="69" customFormat="1" ht="13.5">
      <c r="A71" s="257"/>
      <c r="B71" s="257"/>
      <c r="C71" s="257"/>
      <c r="D71" s="257"/>
      <c r="E71" s="257"/>
      <c r="F71" s="257"/>
      <c r="G71" s="257"/>
      <c r="H71" s="257"/>
      <c r="I71" s="257"/>
      <c r="J71" s="257"/>
    </row>
    <row r="72" spans="1:10" s="69" customFormat="1" ht="13.5">
      <c r="A72" s="257"/>
      <c r="B72" s="257"/>
      <c r="C72" s="257"/>
      <c r="D72" s="257"/>
      <c r="E72" s="257"/>
      <c r="F72" s="257"/>
      <c r="G72" s="257"/>
      <c r="H72" s="257"/>
      <c r="I72" s="257"/>
      <c r="J72" s="257"/>
    </row>
    <row r="73" spans="1:10" s="69" customFormat="1" ht="13.5">
      <c r="A73" s="257"/>
      <c r="B73" s="257"/>
      <c r="C73" s="257"/>
      <c r="D73" s="257"/>
      <c r="E73" s="257"/>
      <c r="F73" s="257"/>
      <c r="G73" s="257"/>
      <c r="H73" s="257"/>
      <c r="I73" s="257"/>
      <c r="J73" s="257"/>
    </row>
    <row r="74" spans="1:10" s="69" customFormat="1" ht="13.5">
      <c r="A74" s="257"/>
      <c r="B74" s="257"/>
      <c r="C74" s="257"/>
      <c r="D74" s="257"/>
      <c r="E74" s="257"/>
      <c r="F74" s="257"/>
      <c r="G74" s="257"/>
      <c r="H74" s="257"/>
      <c r="I74" s="257"/>
      <c r="J74" s="257"/>
    </row>
    <row r="75" spans="1:10" s="69" customFormat="1" ht="13.5">
      <c r="A75" s="257"/>
      <c r="B75" s="257"/>
      <c r="C75" s="257"/>
      <c r="D75" s="257"/>
      <c r="E75" s="257"/>
      <c r="F75" s="257"/>
      <c r="G75" s="257"/>
      <c r="H75" s="257"/>
      <c r="I75" s="257"/>
      <c r="J75" s="257"/>
    </row>
    <row r="76" spans="1:10" s="69" customFormat="1" ht="13.5">
      <c r="A76" s="257"/>
      <c r="B76" s="257"/>
      <c r="C76" s="257"/>
      <c r="D76" s="257"/>
      <c r="E76" s="257"/>
      <c r="F76" s="257"/>
      <c r="G76" s="257"/>
      <c r="H76" s="257"/>
      <c r="I76" s="257"/>
      <c r="J76" s="257"/>
    </row>
    <row r="77" spans="1:10" s="69" customFormat="1" ht="13.5">
      <c r="A77" s="257"/>
      <c r="B77" s="257"/>
      <c r="C77" s="257"/>
      <c r="D77" s="257"/>
      <c r="E77" s="257"/>
      <c r="F77" s="257"/>
      <c r="G77" s="257"/>
      <c r="H77" s="257"/>
      <c r="I77" s="257"/>
      <c r="J77" s="257"/>
    </row>
    <row r="78" spans="1:10" s="69" customFormat="1" ht="15">
      <c r="A78" s="257"/>
      <c r="B78" s="257"/>
      <c r="C78" s="225"/>
      <c r="D78" s="225"/>
      <c r="E78" s="225"/>
      <c r="F78" s="225"/>
      <c r="G78" s="225"/>
      <c r="H78" s="225"/>
      <c r="I78" s="225"/>
      <c r="J78" s="225"/>
    </row>
    <row r="79" spans="1:10" s="69" customFormat="1" ht="13.5">
      <c r="A79" s="257"/>
      <c r="B79" s="257"/>
      <c r="C79" s="257"/>
      <c r="D79" s="257"/>
      <c r="E79" s="257"/>
      <c r="F79" s="257"/>
      <c r="G79" s="257"/>
      <c r="H79" s="257"/>
      <c r="I79" s="257"/>
      <c r="J79" s="257"/>
    </row>
    <row r="80" spans="1:10" s="69" customFormat="1" ht="15">
      <c r="A80" s="257"/>
      <c r="B80" s="257"/>
      <c r="C80" s="225"/>
      <c r="D80" s="257"/>
      <c r="E80" s="257"/>
      <c r="F80" s="257"/>
      <c r="G80" s="257"/>
      <c r="H80" s="257"/>
      <c r="I80" s="257"/>
      <c r="J80" s="228"/>
    </row>
    <row r="81" spans="1:10" s="69" customFormat="1" ht="15">
      <c r="A81" s="257"/>
      <c r="B81" s="257"/>
      <c r="C81" s="225"/>
      <c r="D81" s="257"/>
      <c r="E81" s="257"/>
      <c r="F81" s="257"/>
      <c r="G81" s="257"/>
      <c r="H81" s="257"/>
      <c r="I81" s="257"/>
      <c r="J81" s="228"/>
    </row>
    <row r="82" spans="1:10" s="69" customFormat="1" ht="15">
      <c r="A82" s="257"/>
      <c r="B82" s="257"/>
      <c r="C82" s="225"/>
      <c r="D82" s="257"/>
      <c r="E82" s="257"/>
      <c r="F82" s="257"/>
      <c r="G82" s="257"/>
      <c r="H82" s="257"/>
      <c r="I82" s="257"/>
      <c r="J82" s="228"/>
    </row>
    <row r="83" spans="1:10" s="69" customFormat="1" ht="15">
      <c r="A83" s="257"/>
      <c r="B83" s="257"/>
      <c r="C83" s="225"/>
      <c r="D83" s="257"/>
      <c r="E83" s="257"/>
      <c r="F83" s="257"/>
      <c r="G83" s="257"/>
      <c r="H83" s="257"/>
      <c r="I83" s="257"/>
      <c r="J83" s="228"/>
    </row>
    <row r="84" spans="1:10" s="69" customFormat="1" ht="15">
      <c r="A84" s="257"/>
      <c r="B84" s="257"/>
      <c r="C84" s="225"/>
      <c r="D84" s="257"/>
      <c r="E84" s="257"/>
      <c r="F84" s="257"/>
      <c r="G84" s="257"/>
      <c r="H84" s="257"/>
      <c r="I84" s="257"/>
      <c r="J84" s="228"/>
    </row>
    <row r="85" spans="1:10" s="69" customFormat="1" ht="15">
      <c r="A85" s="257"/>
      <c r="B85" s="257"/>
      <c r="C85" s="225"/>
      <c r="D85" s="257"/>
      <c r="E85" s="257"/>
      <c r="F85" s="257"/>
      <c r="G85" s="257"/>
      <c r="H85" s="257"/>
      <c r="I85" s="257"/>
      <c r="J85" s="228"/>
    </row>
    <row r="86" spans="1:10" s="69" customFormat="1" ht="15">
      <c r="A86" s="257"/>
      <c r="B86" s="257"/>
      <c r="C86" s="225"/>
      <c r="D86" s="257"/>
      <c r="E86" s="257"/>
      <c r="F86" s="257"/>
      <c r="G86" s="257"/>
      <c r="H86" s="257"/>
      <c r="I86" s="257"/>
      <c r="J86" s="228"/>
    </row>
    <row r="87" spans="1:10" s="69" customFormat="1" ht="15">
      <c r="A87" s="257"/>
      <c r="B87" s="257"/>
      <c r="C87" s="225"/>
      <c r="D87" s="257"/>
      <c r="E87" s="257"/>
      <c r="F87" s="257"/>
      <c r="G87" s="257"/>
      <c r="H87" s="257"/>
      <c r="I87" s="257"/>
      <c r="J87" s="228"/>
    </row>
    <row r="88" spans="1:10" s="69" customFormat="1" ht="15">
      <c r="A88" s="257"/>
      <c r="B88" s="257"/>
      <c r="C88" s="225"/>
      <c r="D88" s="257"/>
      <c r="E88" s="257"/>
      <c r="F88" s="257"/>
      <c r="G88" s="257"/>
      <c r="H88" s="257"/>
      <c r="I88" s="257"/>
      <c r="J88" s="228"/>
    </row>
    <row r="89" spans="1:10" s="69" customFormat="1" ht="15">
      <c r="A89" s="257"/>
      <c r="B89" s="257"/>
      <c r="C89" s="225"/>
      <c r="D89" s="257"/>
      <c r="E89" s="257"/>
      <c r="F89" s="257"/>
      <c r="G89" s="257"/>
      <c r="H89" s="257"/>
      <c r="I89" s="257"/>
      <c r="J89" s="228"/>
    </row>
    <row r="90" spans="1:10" s="69" customFormat="1" ht="15">
      <c r="A90" s="225"/>
      <c r="B90" s="225"/>
      <c r="C90" s="225"/>
      <c r="D90" s="225"/>
      <c r="E90" s="225"/>
      <c r="F90" s="225"/>
      <c r="G90" s="225"/>
      <c r="H90" s="225"/>
      <c r="I90" s="225"/>
      <c r="J90" s="228"/>
    </row>
    <row r="91" spans="1:10" s="69" customFormat="1" ht="15">
      <c r="A91" s="225"/>
      <c r="B91" s="225"/>
      <c r="C91" s="225"/>
      <c r="D91" s="225"/>
      <c r="E91" s="225"/>
      <c r="F91" s="225"/>
      <c r="G91" s="225"/>
      <c r="H91" s="225"/>
      <c r="I91" s="225"/>
      <c r="J91" s="228"/>
    </row>
    <row r="92" spans="1:10" s="69" customFormat="1" ht="15">
      <c r="A92" s="225"/>
      <c r="B92" s="225"/>
      <c r="C92" s="225"/>
      <c r="D92" s="225"/>
      <c r="E92" s="225"/>
      <c r="F92" s="225"/>
      <c r="G92" s="225"/>
      <c r="H92" s="225"/>
      <c r="I92" s="225"/>
      <c r="J92" s="228"/>
    </row>
    <row r="93" spans="1:10" s="69" customFormat="1" ht="15">
      <c r="A93" s="225"/>
      <c r="B93" s="225"/>
      <c r="C93" s="225"/>
      <c r="D93" s="225"/>
      <c r="E93" s="225"/>
      <c r="F93" s="225"/>
      <c r="G93" s="225"/>
      <c r="H93" s="225"/>
      <c r="I93" s="225"/>
      <c r="J93" s="228"/>
    </row>
    <row r="94" spans="1:10" s="69" customFormat="1" ht="15">
      <c r="A94" s="225"/>
      <c r="B94" s="225"/>
      <c r="C94" s="225"/>
      <c r="D94" s="225"/>
      <c r="E94" s="225"/>
      <c r="F94" s="225"/>
      <c r="G94" s="225"/>
      <c r="H94" s="225"/>
      <c r="I94" s="225"/>
      <c r="J94" s="228"/>
    </row>
    <row r="95" s="69" customFormat="1" ht="12.75"/>
    <row r="96" spans="1:10" s="69" customFormat="1" ht="17.25">
      <c r="A96" s="233"/>
      <c r="B96" s="223"/>
      <c r="C96" s="223"/>
      <c r="D96" s="223"/>
      <c r="E96" s="223"/>
      <c r="F96" s="233"/>
      <c r="G96" s="233"/>
      <c r="H96" s="233"/>
      <c r="I96" s="225"/>
      <c r="J96" s="225"/>
    </row>
    <row r="97" spans="1:10" s="69" customFormat="1" ht="15">
      <c r="A97" s="233"/>
      <c r="B97" s="225"/>
      <c r="C97" s="225"/>
      <c r="D97" s="225"/>
      <c r="E97" s="225"/>
      <c r="F97" s="233"/>
      <c r="G97" s="233"/>
      <c r="H97" s="233"/>
      <c r="I97" s="225"/>
      <c r="J97" s="225"/>
    </row>
    <row r="98" spans="1:10" s="69" customFormat="1" ht="15">
      <c r="A98" s="233"/>
      <c r="B98" s="225"/>
      <c r="C98" s="225"/>
      <c r="D98" s="225"/>
      <c r="E98" s="225"/>
      <c r="F98" s="233"/>
      <c r="G98" s="233"/>
      <c r="H98" s="233"/>
      <c r="I98" s="225"/>
      <c r="J98" s="225"/>
    </row>
    <row r="99" spans="1:10" s="69" customFormat="1" ht="15">
      <c r="A99" s="233"/>
      <c r="B99" s="233"/>
      <c r="C99" s="233"/>
      <c r="D99" s="233"/>
      <c r="E99" s="233"/>
      <c r="F99" s="233"/>
      <c r="G99" s="233"/>
      <c r="H99" s="233"/>
      <c r="I99" s="225"/>
      <c r="J99" s="225"/>
    </row>
    <row r="100" spans="1:10" s="69" customFormat="1" ht="13.5">
      <c r="A100" s="257"/>
      <c r="B100" s="257"/>
      <c r="C100" s="257"/>
      <c r="D100" s="257"/>
      <c r="E100" s="257"/>
      <c r="F100" s="257"/>
      <c r="G100" s="257"/>
      <c r="H100" s="257"/>
      <c r="I100" s="257"/>
      <c r="J100" s="257"/>
    </row>
    <row r="101" spans="1:10" s="69" customFormat="1" ht="13.5">
      <c r="A101" s="257"/>
      <c r="B101" s="257"/>
      <c r="C101" s="257"/>
      <c r="D101" s="257"/>
      <c r="E101" s="257"/>
      <c r="F101" s="257"/>
      <c r="G101" s="257"/>
      <c r="H101" s="257"/>
      <c r="I101" s="257"/>
      <c r="J101" s="257"/>
    </row>
    <row r="102" spans="1:10" s="69" customFormat="1" ht="13.5">
      <c r="A102" s="257"/>
      <c r="B102" s="257"/>
      <c r="C102" s="257"/>
      <c r="D102" s="257"/>
      <c r="E102" s="257"/>
      <c r="F102" s="257"/>
      <c r="G102" s="257"/>
      <c r="H102" s="257"/>
      <c r="I102" s="257"/>
      <c r="J102" s="257"/>
    </row>
    <row r="103" spans="1:10" s="69" customFormat="1" ht="13.5">
      <c r="A103" s="257"/>
      <c r="B103" s="257"/>
      <c r="C103" s="257"/>
      <c r="D103" s="257"/>
      <c r="E103" s="257"/>
      <c r="F103" s="257"/>
      <c r="G103" s="257"/>
      <c r="H103" s="257"/>
      <c r="I103" s="257"/>
      <c r="J103" s="257"/>
    </row>
    <row r="104" spans="1:10" s="69" customFormat="1" ht="13.5">
      <c r="A104" s="257"/>
      <c r="B104" s="257"/>
      <c r="C104" s="257"/>
      <c r="D104" s="257"/>
      <c r="E104" s="257"/>
      <c r="F104" s="257"/>
      <c r="G104" s="257"/>
      <c r="H104" s="257"/>
      <c r="I104" s="257"/>
      <c r="J104" s="257"/>
    </row>
    <row r="105" spans="1:10" s="69" customFormat="1" ht="13.5">
      <c r="A105" s="257"/>
      <c r="B105" s="257"/>
      <c r="C105" s="257"/>
      <c r="D105" s="257"/>
      <c r="E105" s="257"/>
      <c r="F105" s="257"/>
      <c r="G105" s="257"/>
      <c r="H105" s="257"/>
      <c r="I105" s="257"/>
      <c r="J105" s="257"/>
    </row>
    <row r="106" spans="1:10" s="69" customFormat="1" ht="13.5">
      <c r="A106" s="257"/>
      <c r="B106" s="257"/>
      <c r="C106" s="257"/>
      <c r="D106" s="257"/>
      <c r="E106" s="257"/>
      <c r="F106" s="257"/>
      <c r="G106" s="257"/>
      <c r="H106" s="257"/>
      <c r="I106" s="257"/>
      <c r="J106" s="257"/>
    </row>
    <row r="107" spans="1:10" s="69" customFormat="1" ht="15">
      <c r="A107" s="257"/>
      <c r="B107" s="257"/>
      <c r="C107" s="225"/>
      <c r="D107" s="225"/>
      <c r="E107" s="225"/>
      <c r="F107" s="225"/>
      <c r="G107" s="225"/>
      <c r="H107" s="225"/>
      <c r="I107" s="225"/>
      <c r="J107" s="225"/>
    </row>
    <row r="108" spans="1:10" s="69" customFormat="1" ht="13.5">
      <c r="A108" s="257"/>
      <c r="B108" s="257"/>
      <c r="C108" s="257"/>
      <c r="D108" s="257"/>
      <c r="E108" s="257"/>
      <c r="F108" s="257"/>
      <c r="G108" s="257"/>
      <c r="H108" s="257"/>
      <c r="I108" s="257"/>
      <c r="J108" s="257"/>
    </row>
    <row r="109" spans="1:10" s="69" customFormat="1" ht="15">
      <c r="A109" s="257"/>
      <c r="B109" s="257"/>
      <c r="C109" s="225"/>
      <c r="D109" s="257"/>
      <c r="E109" s="257"/>
      <c r="F109" s="257"/>
      <c r="G109" s="257"/>
      <c r="H109" s="257"/>
      <c r="I109" s="257"/>
      <c r="J109" s="228"/>
    </row>
    <row r="110" spans="1:10" s="69" customFormat="1" ht="15">
      <c r="A110" s="257"/>
      <c r="B110" s="257"/>
      <c r="C110" s="225"/>
      <c r="D110" s="257"/>
      <c r="E110" s="257"/>
      <c r="F110" s="257"/>
      <c r="G110" s="257"/>
      <c r="H110" s="257"/>
      <c r="I110" s="257"/>
      <c r="J110" s="228"/>
    </row>
    <row r="111" spans="1:10" s="69" customFormat="1" ht="15">
      <c r="A111" s="257"/>
      <c r="B111" s="257"/>
      <c r="C111" s="225"/>
      <c r="D111" s="257"/>
      <c r="E111" s="257"/>
      <c r="F111" s="257"/>
      <c r="G111" s="257"/>
      <c r="H111" s="257"/>
      <c r="I111" s="257"/>
      <c r="J111" s="228"/>
    </row>
    <row r="112" spans="1:10" s="69" customFormat="1" ht="15">
      <c r="A112" s="257"/>
      <c r="B112" s="257"/>
      <c r="C112" s="225"/>
      <c r="D112" s="257"/>
      <c r="E112" s="257"/>
      <c r="F112" s="257"/>
      <c r="G112" s="257"/>
      <c r="H112" s="257"/>
      <c r="I112" s="257"/>
      <c r="J112" s="228"/>
    </row>
    <row r="113" spans="1:10" s="69" customFormat="1" ht="15">
      <c r="A113" s="257"/>
      <c r="B113" s="257"/>
      <c r="C113" s="225"/>
      <c r="D113" s="257"/>
      <c r="E113" s="257"/>
      <c r="F113" s="257"/>
      <c r="G113" s="257"/>
      <c r="H113" s="257"/>
      <c r="I113" s="257"/>
      <c r="J113" s="228"/>
    </row>
    <row r="114" spans="1:10" s="69" customFormat="1" ht="15">
      <c r="A114" s="257"/>
      <c r="B114" s="257"/>
      <c r="C114" s="225"/>
      <c r="D114" s="257"/>
      <c r="E114" s="257"/>
      <c r="F114" s="257"/>
      <c r="G114" s="257"/>
      <c r="H114" s="257"/>
      <c r="I114" s="257"/>
      <c r="J114" s="228"/>
    </row>
    <row r="115" spans="1:10" s="69" customFormat="1" ht="15">
      <c r="A115" s="257"/>
      <c r="B115" s="257"/>
      <c r="C115" s="225"/>
      <c r="D115" s="257"/>
      <c r="E115" s="257"/>
      <c r="F115" s="257"/>
      <c r="G115" s="257"/>
      <c r="H115" s="257"/>
      <c r="I115" s="257"/>
      <c r="J115" s="228"/>
    </row>
    <row r="116" spans="1:10" s="69" customFormat="1" ht="15">
      <c r="A116" s="257"/>
      <c r="B116" s="257"/>
      <c r="C116" s="225"/>
      <c r="D116" s="257"/>
      <c r="E116" s="257"/>
      <c r="F116" s="257"/>
      <c r="G116" s="257"/>
      <c r="H116" s="257"/>
      <c r="I116" s="257"/>
      <c r="J116" s="228"/>
    </row>
    <row r="117" spans="1:10" s="69" customFormat="1" ht="15">
      <c r="A117" s="257"/>
      <c r="B117" s="257"/>
      <c r="C117" s="225"/>
      <c r="D117" s="257"/>
      <c r="E117" s="257"/>
      <c r="F117" s="257"/>
      <c r="G117" s="257"/>
      <c r="H117" s="257"/>
      <c r="I117" s="257"/>
      <c r="J117" s="228"/>
    </row>
    <row r="118" spans="1:10" s="69" customFormat="1" ht="15">
      <c r="A118" s="257"/>
      <c r="B118" s="257"/>
      <c r="C118" s="225"/>
      <c r="D118" s="257"/>
      <c r="E118" s="257"/>
      <c r="F118" s="257"/>
      <c r="G118" s="257"/>
      <c r="H118" s="257"/>
      <c r="I118" s="257"/>
      <c r="J118" s="228"/>
    </row>
    <row r="119" spans="1:10" s="69" customFormat="1" ht="15">
      <c r="A119" s="225"/>
      <c r="B119" s="225"/>
      <c r="C119" s="225"/>
      <c r="D119" s="225"/>
      <c r="E119" s="225"/>
      <c r="F119" s="225"/>
      <c r="G119" s="225"/>
      <c r="H119" s="225"/>
      <c r="I119" s="225"/>
      <c r="J119" s="228"/>
    </row>
    <row r="120" spans="1:10" s="69" customFormat="1" ht="15">
      <c r="A120" s="225"/>
      <c r="B120" s="225"/>
      <c r="C120" s="225"/>
      <c r="D120" s="225"/>
      <c r="E120" s="225"/>
      <c r="F120" s="225"/>
      <c r="G120" s="225"/>
      <c r="H120" s="225"/>
      <c r="I120" s="225"/>
      <c r="J120" s="228"/>
    </row>
    <row r="121" spans="1:10" s="69" customFormat="1" ht="15">
      <c r="A121" s="225"/>
      <c r="B121" s="225"/>
      <c r="C121" s="225"/>
      <c r="D121" s="225"/>
      <c r="E121" s="225"/>
      <c r="F121" s="225"/>
      <c r="G121" s="225"/>
      <c r="H121" s="225"/>
      <c r="I121" s="225"/>
      <c r="J121" s="228"/>
    </row>
    <row r="122" spans="1:10" s="69" customFormat="1" ht="15">
      <c r="A122" s="225"/>
      <c r="B122" s="225"/>
      <c r="C122" s="225"/>
      <c r="D122" s="225"/>
      <c r="E122" s="225"/>
      <c r="F122" s="225"/>
      <c r="G122" s="225"/>
      <c r="H122" s="225"/>
      <c r="I122" s="225"/>
      <c r="J122" s="228"/>
    </row>
    <row r="123" spans="1:10" s="69" customFormat="1" ht="15">
      <c r="A123" s="225"/>
      <c r="B123" s="225"/>
      <c r="C123" s="225"/>
      <c r="D123" s="225"/>
      <c r="E123" s="225"/>
      <c r="F123" s="225"/>
      <c r="G123" s="225"/>
      <c r="H123" s="225"/>
      <c r="I123" s="225"/>
      <c r="J123" s="228"/>
    </row>
    <row r="124" s="69" customFormat="1" ht="12.75"/>
    <row r="125" s="69" customFormat="1" ht="12.75"/>
    <row r="126" s="69" customFormat="1" ht="12.75"/>
    <row r="127" s="69" customFormat="1" ht="12.75"/>
    <row r="128" s="69" customFormat="1" ht="12.75"/>
    <row r="129" s="69" customFormat="1" ht="12.75"/>
    <row r="130" s="69" customFormat="1" ht="12.75"/>
    <row r="131" s="69" customFormat="1" ht="12.75"/>
    <row r="132" s="69" customFormat="1" ht="12.75"/>
    <row r="133" s="69" customFormat="1" ht="12.75"/>
    <row r="134" s="69" customFormat="1" ht="12.75"/>
    <row r="135" s="69" customFormat="1" ht="12.75"/>
    <row r="136" s="69" customFormat="1" ht="12.75"/>
    <row r="137" s="69" customFormat="1" ht="12.75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B28" sqref="B28"/>
    </sheetView>
  </sheetViews>
  <sheetFormatPr defaultColWidth="9.140625" defaultRowHeight="12.75"/>
  <cols>
    <col min="3" max="3" width="26.00390625" style="0" customWidth="1"/>
    <col min="5" max="5" width="18.00390625" style="0" customWidth="1"/>
    <col min="6" max="6" width="14.7109375" style="0" customWidth="1"/>
  </cols>
  <sheetData>
    <row r="1" spans="1:5" ht="17.25">
      <c r="A1" s="1" t="s">
        <v>25</v>
      </c>
      <c r="B1" s="2"/>
      <c r="C1" s="2"/>
      <c r="D1" s="2"/>
      <c r="E1" s="20"/>
    </row>
    <row r="2" spans="1:5" ht="15">
      <c r="A2" s="3" t="s">
        <v>16</v>
      </c>
      <c r="B2" s="4" t="s">
        <v>19</v>
      </c>
      <c r="C2" s="4"/>
      <c r="D2" s="4"/>
      <c r="E2" s="20"/>
    </row>
    <row r="3" spans="1:5" ht="15" thickBot="1">
      <c r="A3" s="5"/>
      <c r="B3" s="6"/>
      <c r="C3" s="6"/>
      <c r="D3" s="6"/>
      <c r="E3" s="20"/>
    </row>
    <row r="4" spans="1:5" ht="12.75">
      <c r="A4" s="7"/>
      <c r="B4" s="8"/>
      <c r="C4" s="9"/>
      <c r="D4" s="9"/>
      <c r="E4" s="19"/>
    </row>
    <row r="5" spans="1:5" ht="12.75">
      <c r="A5" s="10"/>
      <c r="B5" s="11" t="s">
        <v>3</v>
      </c>
      <c r="C5" s="10" t="s">
        <v>4</v>
      </c>
      <c r="D5" s="10" t="s">
        <v>5</v>
      </c>
      <c r="E5" s="12"/>
    </row>
    <row r="6" spans="1:5" ht="12.75">
      <c r="A6" s="14" t="s">
        <v>0</v>
      </c>
      <c r="B6" s="13"/>
      <c r="C6" s="30" t="s">
        <v>52</v>
      </c>
      <c r="D6" s="30" t="s">
        <v>29</v>
      </c>
      <c r="E6" s="38" t="s">
        <v>52</v>
      </c>
    </row>
    <row r="7" spans="1:6" ht="12.75">
      <c r="A7" s="14" t="s">
        <v>1</v>
      </c>
      <c r="B7" s="13"/>
      <c r="C7" s="30" t="s">
        <v>46</v>
      </c>
      <c r="D7" s="30" t="s">
        <v>40</v>
      </c>
      <c r="E7" s="39" t="s">
        <v>64</v>
      </c>
      <c r="F7" s="40" t="s">
        <v>65</v>
      </c>
    </row>
    <row r="8" spans="1:7" ht="12.75">
      <c r="A8" s="15" t="s">
        <v>2</v>
      </c>
      <c r="B8" s="11"/>
      <c r="C8" s="29" t="s">
        <v>53</v>
      </c>
      <c r="D8" s="29" t="s">
        <v>36</v>
      </c>
      <c r="E8" s="36" t="s">
        <v>65</v>
      </c>
      <c r="F8" s="41" t="s">
        <v>68</v>
      </c>
      <c r="G8" s="20"/>
    </row>
    <row r="9" spans="1:5" ht="12.75">
      <c r="A9" s="15" t="s">
        <v>6</v>
      </c>
      <c r="B9" s="11"/>
      <c r="C9" s="29" t="s">
        <v>44</v>
      </c>
      <c r="D9" s="29" t="s">
        <v>45</v>
      </c>
      <c r="E9" s="37" t="s">
        <v>66</v>
      </c>
    </row>
    <row r="10" spans="1:5" ht="12.75">
      <c r="A10" s="21"/>
      <c r="B10" s="18"/>
      <c r="C10" s="19"/>
      <c r="D10" s="19"/>
      <c r="E10" s="18"/>
    </row>
    <row r="11" spans="1:5" ht="12.75">
      <c r="A11" s="22" t="s">
        <v>20</v>
      </c>
      <c r="B11" s="23"/>
      <c r="C11" s="23"/>
      <c r="D11" s="23"/>
      <c r="E11" s="23"/>
    </row>
    <row r="12" spans="1:5" ht="12.75">
      <c r="A12" s="17" t="s">
        <v>14</v>
      </c>
      <c r="B12" s="16"/>
      <c r="C12" s="31" t="s">
        <v>69</v>
      </c>
      <c r="D12" s="32" t="s">
        <v>40</v>
      </c>
      <c r="E12" s="34" t="s">
        <v>53</v>
      </c>
    </row>
    <row r="13" spans="1:5" ht="12.75">
      <c r="A13" s="17" t="s">
        <v>15</v>
      </c>
      <c r="B13" s="16"/>
      <c r="C13" s="29" t="s">
        <v>53</v>
      </c>
      <c r="D13" s="33" t="s">
        <v>36</v>
      </c>
      <c r="E13" s="35" t="s">
        <v>71</v>
      </c>
    </row>
    <row r="15" ht="12.75">
      <c r="A15" s="22" t="s">
        <v>21</v>
      </c>
    </row>
    <row r="16" spans="1:5" ht="12.75">
      <c r="A16" s="17" t="s">
        <v>8</v>
      </c>
      <c r="B16" s="16"/>
      <c r="C16" s="31" t="s">
        <v>54</v>
      </c>
      <c r="D16" s="32" t="s">
        <v>40</v>
      </c>
      <c r="E16" s="34" t="s">
        <v>47</v>
      </c>
    </row>
    <row r="17" spans="1:5" ht="12.75">
      <c r="A17" s="17" t="s">
        <v>9</v>
      </c>
      <c r="B17" s="16"/>
      <c r="C17" s="29" t="s">
        <v>47</v>
      </c>
      <c r="D17" s="33" t="s">
        <v>40</v>
      </c>
      <c r="E17" s="35" t="s">
        <v>63</v>
      </c>
    </row>
    <row r="19" ht="12.75">
      <c r="A19" s="22" t="s">
        <v>24</v>
      </c>
    </row>
    <row r="20" spans="1:5" ht="12.75">
      <c r="A20" s="17" t="s">
        <v>10</v>
      </c>
      <c r="B20" s="16"/>
      <c r="C20" s="31" t="s">
        <v>55</v>
      </c>
      <c r="D20" s="32" t="s">
        <v>40</v>
      </c>
      <c r="E20" s="34" t="s">
        <v>48</v>
      </c>
    </row>
    <row r="21" spans="1:5" ht="12.75">
      <c r="A21" s="17" t="s">
        <v>11</v>
      </c>
      <c r="B21" s="16"/>
      <c r="C21" s="29" t="s">
        <v>48</v>
      </c>
      <c r="D21" s="33" t="s">
        <v>29</v>
      </c>
      <c r="E21" s="35" t="s">
        <v>62</v>
      </c>
    </row>
    <row r="23" ht="12.75">
      <c r="A23" s="22" t="s">
        <v>22</v>
      </c>
    </row>
    <row r="24" spans="1:5" ht="12.75">
      <c r="A24" s="17" t="s">
        <v>12</v>
      </c>
      <c r="B24" s="16"/>
      <c r="C24" s="31" t="s">
        <v>56</v>
      </c>
      <c r="D24" s="32" t="s">
        <v>29</v>
      </c>
      <c r="E24" s="34" t="s">
        <v>56</v>
      </c>
    </row>
    <row r="25" spans="1:5" ht="12.75">
      <c r="A25" s="17" t="s">
        <v>13</v>
      </c>
      <c r="B25" s="16"/>
      <c r="C25" s="29" t="s">
        <v>49</v>
      </c>
      <c r="D25" s="33" t="s">
        <v>36</v>
      </c>
      <c r="E25" s="35" t="s">
        <v>62</v>
      </c>
    </row>
    <row r="27" ht="12.75">
      <c r="A27" s="22" t="s">
        <v>23</v>
      </c>
    </row>
    <row r="28" spans="1:5" ht="12.75">
      <c r="A28" s="17" t="s">
        <v>17</v>
      </c>
      <c r="B28" s="16"/>
      <c r="C28" s="31" t="s">
        <v>57</v>
      </c>
      <c r="D28" s="32" t="s">
        <v>58</v>
      </c>
      <c r="E28" s="26"/>
    </row>
    <row r="29" spans="1:5" ht="12.75">
      <c r="A29" s="17" t="s">
        <v>18</v>
      </c>
      <c r="B29" s="16"/>
      <c r="C29" s="29" t="s">
        <v>50</v>
      </c>
      <c r="D29" s="33" t="s">
        <v>40</v>
      </c>
      <c r="E29" s="2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24"/>
  <sheetViews>
    <sheetView zoomScalePageLayoutView="0" workbookViewId="0" topLeftCell="A1">
      <selection activeCell="D2" sqref="D2:D3"/>
    </sheetView>
  </sheetViews>
  <sheetFormatPr defaultColWidth="11.57421875" defaultRowHeight="12.75"/>
  <cols>
    <col min="1" max="1" width="5.140625" style="54" customWidth="1"/>
    <col min="2" max="2" width="6.140625" style="54" customWidth="1"/>
    <col min="3" max="3" width="24.57421875" style="54" customWidth="1"/>
    <col min="4" max="4" width="12.28125" style="54" customWidth="1"/>
    <col min="5" max="5" width="7.57421875" style="54" customWidth="1"/>
    <col min="6" max="6" width="9.7109375" style="54" customWidth="1"/>
    <col min="7" max="7" width="9.140625" style="54" customWidth="1"/>
    <col min="8" max="8" width="8.140625" style="54" customWidth="1"/>
    <col min="9" max="10" width="8.28125" style="54" customWidth="1"/>
    <col min="11" max="16384" width="11.57421875" style="54" customWidth="1"/>
  </cols>
  <sheetData>
    <row r="1" ht="13.5" thickBot="1"/>
    <row r="2" spans="1:10" ht="17.25">
      <c r="A2" s="229"/>
      <c r="B2" s="48" t="s">
        <v>103</v>
      </c>
      <c r="C2" s="49"/>
      <c r="D2" s="49" t="s">
        <v>161</v>
      </c>
      <c r="E2" s="231"/>
      <c r="F2" s="232"/>
      <c r="G2" s="233"/>
      <c r="H2" s="233"/>
      <c r="I2" s="225"/>
      <c r="J2" s="225"/>
    </row>
    <row r="3" spans="1:10" ht="15">
      <c r="A3" s="229"/>
      <c r="B3" s="55" t="s">
        <v>104</v>
      </c>
      <c r="C3" s="53"/>
      <c r="D3" s="53" t="s">
        <v>26</v>
      </c>
      <c r="E3" s="235"/>
      <c r="F3" s="232"/>
      <c r="G3" s="233"/>
      <c r="H3" s="233"/>
      <c r="I3" s="225"/>
      <c r="J3" s="225"/>
    </row>
    <row r="4" spans="1:10" ht="15" thickBot="1">
      <c r="A4" s="229"/>
      <c r="B4" s="57" t="s">
        <v>105</v>
      </c>
      <c r="C4" s="58" t="s">
        <v>275</v>
      </c>
      <c r="D4" s="58" t="s">
        <v>276</v>
      </c>
      <c r="E4" s="237"/>
      <c r="F4" s="232"/>
      <c r="G4" s="233"/>
      <c r="H4" s="233"/>
      <c r="I4" s="225"/>
      <c r="J4" s="225"/>
    </row>
    <row r="5" spans="1:10" ht="15">
      <c r="A5" s="238"/>
      <c r="B5" s="239"/>
      <c r="C5" s="239"/>
      <c r="D5" s="239"/>
      <c r="E5" s="239"/>
      <c r="F5" s="238"/>
      <c r="G5" s="238"/>
      <c r="H5" s="238"/>
      <c r="I5" s="225"/>
      <c r="J5" s="225"/>
    </row>
    <row r="6" spans="1:10" ht="13.5">
      <c r="A6" s="255"/>
      <c r="B6" s="255" t="s">
        <v>3</v>
      </c>
      <c r="C6" s="255" t="s">
        <v>106</v>
      </c>
      <c r="D6" s="255" t="s">
        <v>5</v>
      </c>
      <c r="E6" s="255" t="s">
        <v>107</v>
      </c>
      <c r="F6" s="255" t="s">
        <v>108</v>
      </c>
      <c r="G6" s="255" t="s">
        <v>109</v>
      </c>
      <c r="H6" s="255" t="s">
        <v>110</v>
      </c>
      <c r="I6" s="256"/>
      <c r="J6" s="257"/>
    </row>
    <row r="7" spans="1:10" ht="13.5">
      <c r="A7" s="255" t="s">
        <v>282</v>
      </c>
      <c r="B7" s="258">
        <v>1365</v>
      </c>
      <c r="C7" s="259" t="s">
        <v>33</v>
      </c>
      <c r="D7" s="260" t="s">
        <v>34</v>
      </c>
      <c r="E7" s="255" t="s">
        <v>278</v>
      </c>
      <c r="F7" s="255"/>
      <c r="G7" s="255"/>
      <c r="H7" s="255" t="s">
        <v>285</v>
      </c>
      <c r="I7" s="256"/>
      <c r="J7" s="257"/>
    </row>
    <row r="8" spans="1:10" ht="13.5">
      <c r="A8" s="255" t="s">
        <v>285</v>
      </c>
      <c r="B8" s="258">
        <v>1336</v>
      </c>
      <c r="C8" s="259" t="s">
        <v>37</v>
      </c>
      <c r="D8" s="260" t="s">
        <v>38</v>
      </c>
      <c r="E8" s="255" t="s">
        <v>282</v>
      </c>
      <c r="F8" s="255"/>
      <c r="G8" s="255"/>
      <c r="H8" s="255" t="s">
        <v>279</v>
      </c>
      <c r="I8" s="256"/>
      <c r="J8" s="257"/>
    </row>
    <row r="9" spans="1:10" ht="13.5">
      <c r="A9" s="255" t="s">
        <v>278</v>
      </c>
      <c r="B9" s="258">
        <v>1319</v>
      </c>
      <c r="C9" s="259" t="s">
        <v>32</v>
      </c>
      <c r="D9" s="260" t="s">
        <v>31</v>
      </c>
      <c r="E9" s="255" t="s">
        <v>279</v>
      </c>
      <c r="F9" s="255"/>
      <c r="G9" s="255"/>
      <c r="H9" s="255" t="s">
        <v>282</v>
      </c>
      <c r="I9" s="256"/>
      <c r="J9" s="257"/>
    </row>
    <row r="10" spans="1:10" ht="13.5">
      <c r="A10" s="255" t="s">
        <v>279</v>
      </c>
      <c r="B10" s="274">
        <v>1276</v>
      </c>
      <c r="C10" s="275" t="s">
        <v>362</v>
      </c>
      <c r="D10" s="276" t="s">
        <v>40</v>
      </c>
      <c r="E10" s="255"/>
      <c r="F10" s="255"/>
      <c r="G10" s="255"/>
      <c r="H10" s="255"/>
      <c r="I10" s="256"/>
      <c r="J10" s="257"/>
    </row>
    <row r="11" spans="1:10" ht="13.5">
      <c r="A11" s="255" t="s">
        <v>281</v>
      </c>
      <c r="B11" s="258">
        <v>1271</v>
      </c>
      <c r="C11" s="259" t="s">
        <v>39</v>
      </c>
      <c r="D11" s="260" t="s">
        <v>40</v>
      </c>
      <c r="E11" s="255" t="s">
        <v>213</v>
      </c>
      <c r="F11" s="255"/>
      <c r="G11" s="255"/>
      <c r="H11" s="255" t="s">
        <v>281</v>
      </c>
      <c r="I11" s="256"/>
      <c r="J11" s="257"/>
    </row>
    <row r="12" spans="1:10" ht="13.5">
      <c r="A12" s="255" t="s">
        <v>287</v>
      </c>
      <c r="B12" s="258">
        <v>1259</v>
      </c>
      <c r="C12" s="259" t="s">
        <v>35</v>
      </c>
      <c r="D12" s="260" t="s">
        <v>36</v>
      </c>
      <c r="E12" s="255" t="s">
        <v>285</v>
      </c>
      <c r="F12" s="255"/>
      <c r="G12" s="255"/>
      <c r="H12" s="255" t="s">
        <v>278</v>
      </c>
      <c r="I12" s="256"/>
      <c r="J12" s="257"/>
    </row>
    <row r="13" spans="1:10" ht="15">
      <c r="A13" s="262"/>
      <c r="B13" s="262"/>
      <c r="C13" s="263"/>
      <c r="D13" s="263"/>
      <c r="E13" s="263"/>
      <c r="F13" s="263"/>
      <c r="G13" s="263"/>
      <c r="H13" s="263"/>
      <c r="I13" s="264"/>
      <c r="J13" s="264"/>
    </row>
    <row r="14" spans="1:10" ht="13.5">
      <c r="A14" s="257"/>
      <c r="B14" s="265"/>
      <c r="C14" s="255"/>
      <c r="D14" s="255" t="s">
        <v>111</v>
      </c>
      <c r="E14" s="255" t="s">
        <v>112</v>
      </c>
      <c r="F14" s="255" t="s">
        <v>113</v>
      </c>
      <c r="G14" s="255" t="s">
        <v>114</v>
      </c>
      <c r="H14" s="255" t="s">
        <v>115</v>
      </c>
      <c r="I14" s="255" t="s">
        <v>116</v>
      </c>
      <c r="J14" s="255" t="s">
        <v>117</v>
      </c>
    </row>
    <row r="15" spans="1:10" ht="15">
      <c r="A15" s="257"/>
      <c r="B15" s="265"/>
      <c r="C15" s="266" t="s">
        <v>118</v>
      </c>
      <c r="D15" s="255" t="s">
        <v>155</v>
      </c>
      <c r="E15" s="255" t="s">
        <v>147</v>
      </c>
      <c r="F15" s="255" t="s">
        <v>158</v>
      </c>
      <c r="G15" s="255"/>
      <c r="H15" s="255"/>
      <c r="I15" s="255" t="s">
        <v>291</v>
      </c>
      <c r="J15" s="222">
        <v>3</v>
      </c>
    </row>
    <row r="16" spans="1:10" ht="15">
      <c r="A16" s="257"/>
      <c r="B16" s="265"/>
      <c r="C16" s="266" t="s">
        <v>135</v>
      </c>
      <c r="D16" s="255"/>
      <c r="E16" s="255"/>
      <c r="F16" s="255"/>
      <c r="G16" s="255"/>
      <c r="H16" s="255"/>
      <c r="I16" s="255"/>
      <c r="J16" s="222">
        <v>6</v>
      </c>
    </row>
    <row r="17" spans="1:10" ht="15">
      <c r="A17" s="257"/>
      <c r="B17" s="265"/>
      <c r="C17" s="266" t="s">
        <v>132</v>
      </c>
      <c r="D17" s="255" t="s">
        <v>151</v>
      </c>
      <c r="E17" s="255" t="s">
        <v>155</v>
      </c>
      <c r="F17" s="255" t="s">
        <v>148</v>
      </c>
      <c r="G17" s="255"/>
      <c r="H17" s="255"/>
      <c r="I17" s="255" t="s">
        <v>291</v>
      </c>
      <c r="J17" s="222">
        <v>2</v>
      </c>
    </row>
    <row r="18" spans="1:10" ht="15">
      <c r="A18" s="257"/>
      <c r="B18" s="265"/>
      <c r="C18" s="266" t="s">
        <v>138</v>
      </c>
      <c r="D18" s="255"/>
      <c r="E18" s="255"/>
      <c r="F18" s="255"/>
      <c r="G18" s="255"/>
      <c r="H18" s="255"/>
      <c r="I18" s="255"/>
      <c r="J18" s="222">
        <v>5</v>
      </c>
    </row>
    <row r="19" spans="1:10" ht="15">
      <c r="A19" s="257"/>
      <c r="B19" s="265"/>
      <c r="C19" s="266" t="s">
        <v>119</v>
      </c>
      <c r="D19" s="255" t="s">
        <v>157</v>
      </c>
      <c r="E19" s="255" t="s">
        <v>155</v>
      </c>
      <c r="F19" s="255" t="s">
        <v>174</v>
      </c>
      <c r="G19" s="255" t="s">
        <v>156</v>
      </c>
      <c r="H19" s="255" t="s">
        <v>152</v>
      </c>
      <c r="I19" s="255" t="s">
        <v>139</v>
      </c>
      <c r="J19" s="222">
        <v>1</v>
      </c>
    </row>
    <row r="20" spans="1:10" ht="15">
      <c r="A20" s="257"/>
      <c r="B20" s="265"/>
      <c r="C20" s="266" t="s">
        <v>126</v>
      </c>
      <c r="D20" s="255" t="s">
        <v>158</v>
      </c>
      <c r="E20" s="255" t="s">
        <v>158</v>
      </c>
      <c r="F20" s="255" t="s">
        <v>158</v>
      </c>
      <c r="G20" s="255"/>
      <c r="H20" s="255"/>
      <c r="I20" s="255" t="s">
        <v>291</v>
      </c>
      <c r="J20" s="222">
        <v>4</v>
      </c>
    </row>
    <row r="21" spans="1:12" ht="15">
      <c r="A21" s="257"/>
      <c r="B21" s="265"/>
      <c r="C21" s="266" t="s">
        <v>134</v>
      </c>
      <c r="D21" s="255" t="s">
        <v>172</v>
      </c>
      <c r="E21" s="255" t="s">
        <v>298</v>
      </c>
      <c r="F21" s="255" t="s">
        <v>150</v>
      </c>
      <c r="G21" s="255" t="s">
        <v>153</v>
      </c>
      <c r="H21" s="255"/>
      <c r="I21" s="255" t="s">
        <v>134</v>
      </c>
      <c r="J21" s="222">
        <v>6</v>
      </c>
      <c r="L21" s="54" t="s">
        <v>363</v>
      </c>
    </row>
    <row r="22" spans="1:10" ht="15">
      <c r="A22" s="257"/>
      <c r="B22" s="265"/>
      <c r="C22" s="266" t="s">
        <v>123</v>
      </c>
      <c r="D22" s="255" t="s">
        <v>151</v>
      </c>
      <c r="E22" s="255" t="s">
        <v>151</v>
      </c>
      <c r="F22" s="255" t="s">
        <v>293</v>
      </c>
      <c r="G22" s="255"/>
      <c r="H22" s="255"/>
      <c r="I22" s="255" t="s">
        <v>291</v>
      </c>
      <c r="J22" s="222">
        <v>4</v>
      </c>
    </row>
    <row r="23" spans="1:10" ht="15">
      <c r="A23" s="257"/>
      <c r="B23" s="265"/>
      <c r="C23" s="266" t="s">
        <v>129</v>
      </c>
      <c r="D23" s="255"/>
      <c r="E23" s="255"/>
      <c r="F23" s="255"/>
      <c r="G23" s="255"/>
      <c r="H23" s="255"/>
      <c r="I23" s="255"/>
      <c r="J23" s="222">
        <v>1</v>
      </c>
    </row>
    <row r="24" spans="1:10" ht="15">
      <c r="A24" s="257"/>
      <c r="B24" s="265"/>
      <c r="C24" s="266" t="s">
        <v>139</v>
      </c>
      <c r="D24" s="255" t="s">
        <v>153</v>
      </c>
      <c r="E24" s="255" t="s">
        <v>149</v>
      </c>
      <c r="F24" s="255" t="s">
        <v>172</v>
      </c>
      <c r="G24" s="255"/>
      <c r="H24" s="255"/>
      <c r="I24" s="255" t="s">
        <v>299</v>
      </c>
      <c r="J24" s="222">
        <v>5</v>
      </c>
    </row>
    <row r="25" spans="1:10" ht="15">
      <c r="A25" s="225"/>
      <c r="B25" s="267"/>
      <c r="C25" s="266" t="s">
        <v>122</v>
      </c>
      <c r="D25" s="266" t="s">
        <v>147</v>
      </c>
      <c r="E25" s="266" t="s">
        <v>155</v>
      </c>
      <c r="F25" s="266" t="s">
        <v>173</v>
      </c>
      <c r="G25" s="266" t="s">
        <v>164</v>
      </c>
      <c r="H25" s="266"/>
      <c r="I25" s="266" t="s">
        <v>292</v>
      </c>
      <c r="J25" s="222">
        <v>2</v>
      </c>
    </row>
    <row r="26" spans="1:10" ht="15">
      <c r="A26" s="225"/>
      <c r="B26" s="267"/>
      <c r="C26" s="266" t="s">
        <v>133</v>
      </c>
      <c r="D26" s="266"/>
      <c r="E26" s="266"/>
      <c r="F26" s="266"/>
      <c r="G26" s="266"/>
      <c r="H26" s="266"/>
      <c r="I26" s="266"/>
      <c r="J26" s="222">
        <v>3</v>
      </c>
    </row>
    <row r="27" spans="1:10" ht="15">
      <c r="A27" s="225"/>
      <c r="B27" s="267"/>
      <c r="C27" s="266" t="s">
        <v>142</v>
      </c>
      <c r="D27" s="266" t="s">
        <v>151</v>
      </c>
      <c r="E27" s="266" t="s">
        <v>155</v>
      </c>
      <c r="F27" s="266" t="s">
        <v>155</v>
      </c>
      <c r="G27" s="266"/>
      <c r="H27" s="266"/>
      <c r="I27" s="266" t="s">
        <v>291</v>
      </c>
      <c r="J27" s="222">
        <v>5</v>
      </c>
    </row>
    <row r="28" spans="1:10" ht="15">
      <c r="A28" s="225"/>
      <c r="B28" s="267"/>
      <c r="C28" s="266" t="s">
        <v>143</v>
      </c>
      <c r="D28" s="266"/>
      <c r="E28" s="266"/>
      <c r="F28" s="266"/>
      <c r="G28" s="266"/>
      <c r="H28" s="266"/>
      <c r="I28" s="266"/>
      <c r="J28" s="222">
        <v>6</v>
      </c>
    </row>
    <row r="29" spans="1:10" ht="15">
      <c r="A29" s="225"/>
      <c r="B29" s="267"/>
      <c r="C29" s="266" t="s">
        <v>144</v>
      </c>
      <c r="D29" s="266" t="s">
        <v>156</v>
      </c>
      <c r="E29" s="266" t="s">
        <v>172</v>
      </c>
      <c r="F29" s="266" t="s">
        <v>156</v>
      </c>
      <c r="G29" s="266"/>
      <c r="H29" s="266"/>
      <c r="I29" s="266" t="s">
        <v>299</v>
      </c>
      <c r="J29" s="222">
        <v>4</v>
      </c>
    </row>
    <row r="30" spans="1:10" ht="15">
      <c r="A30" s="225"/>
      <c r="B30" s="225"/>
      <c r="C30" s="225"/>
      <c r="D30" s="225"/>
      <c r="E30" s="225"/>
      <c r="F30" s="225"/>
      <c r="G30" s="225"/>
      <c r="H30" s="225"/>
      <c r="I30" s="225"/>
      <c r="J30" s="228"/>
    </row>
    <row r="31" spans="1:10" ht="15">
      <c r="A31" s="225"/>
      <c r="B31" s="225"/>
      <c r="C31" s="225"/>
      <c r="D31" s="225"/>
      <c r="E31" s="225"/>
      <c r="F31" s="225"/>
      <c r="G31" s="225"/>
      <c r="H31" s="225"/>
      <c r="I31" s="225"/>
      <c r="J31" s="228"/>
    </row>
    <row r="32" spans="1:10" ht="15">
      <c r="A32" s="225"/>
      <c r="B32" s="225"/>
      <c r="C32" s="225"/>
      <c r="D32" s="225"/>
      <c r="E32" s="225"/>
      <c r="F32" s="225"/>
      <c r="G32" s="225"/>
      <c r="H32" s="225"/>
      <c r="I32" s="225"/>
      <c r="J32" s="228"/>
    </row>
    <row r="33" spans="1:10" ht="15">
      <c r="A33" s="225"/>
      <c r="B33" s="225"/>
      <c r="C33" s="225"/>
      <c r="D33" s="225"/>
      <c r="E33" s="225"/>
      <c r="F33" s="225"/>
      <c r="G33" s="225"/>
      <c r="H33" s="225"/>
      <c r="I33" s="225"/>
      <c r="J33" s="228"/>
    </row>
    <row r="34" spans="1:10" ht="15">
      <c r="A34" s="225"/>
      <c r="B34" s="225"/>
      <c r="C34" s="225"/>
      <c r="D34" s="225"/>
      <c r="E34" s="225"/>
      <c r="F34" s="225"/>
      <c r="G34" s="225"/>
      <c r="H34" s="225"/>
      <c r="I34" s="225"/>
      <c r="J34" s="228"/>
    </row>
    <row r="35" spans="1:10" ht="15">
      <c r="A35" s="225"/>
      <c r="B35" s="225"/>
      <c r="C35" s="225"/>
      <c r="D35" s="225"/>
      <c r="E35" s="225"/>
      <c r="F35" s="225"/>
      <c r="G35" s="225"/>
      <c r="H35" s="225"/>
      <c r="I35" s="225"/>
      <c r="J35" s="228"/>
    </row>
    <row r="36" spans="1:10" ht="15">
      <c r="A36" s="225"/>
      <c r="B36" s="225"/>
      <c r="C36" s="225"/>
      <c r="D36" s="225"/>
      <c r="E36" s="225"/>
      <c r="F36" s="225"/>
      <c r="G36" s="225"/>
      <c r="H36" s="225"/>
      <c r="I36" s="225"/>
      <c r="J36" s="228"/>
    </row>
    <row r="37" spans="1:10" ht="15">
      <c r="A37" s="225"/>
      <c r="B37" s="225"/>
      <c r="C37" s="225"/>
      <c r="D37" s="225"/>
      <c r="E37" s="225"/>
      <c r="F37" s="225"/>
      <c r="G37" s="225"/>
      <c r="H37" s="225"/>
      <c r="I37" s="225"/>
      <c r="J37" s="228"/>
    </row>
    <row r="38" ht="13.5" thickBot="1"/>
    <row r="39" spans="1:10" ht="17.25">
      <c r="A39" s="229"/>
      <c r="B39" s="48" t="s">
        <v>103</v>
      </c>
      <c r="C39" s="49"/>
      <c r="D39" s="49" t="s">
        <v>161</v>
      </c>
      <c r="E39" s="231"/>
      <c r="F39" s="232"/>
      <c r="G39" s="233"/>
      <c r="H39" s="233"/>
      <c r="I39" s="225"/>
      <c r="J39" s="225"/>
    </row>
    <row r="40" spans="1:10" ht="15">
      <c r="A40" s="229"/>
      <c r="B40" s="55" t="s">
        <v>104</v>
      </c>
      <c r="C40" s="53"/>
      <c r="D40" s="53" t="s">
        <v>26</v>
      </c>
      <c r="E40" s="235"/>
      <c r="F40" s="232"/>
      <c r="G40" s="233"/>
      <c r="H40" s="233"/>
      <c r="I40" s="225"/>
      <c r="J40" s="225"/>
    </row>
    <row r="41" spans="1:10" ht="15" thickBot="1">
      <c r="A41" s="229"/>
      <c r="B41" s="57" t="s">
        <v>105</v>
      </c>
      <c r="C41" s="58" t="s">
        <v>275</v>
      </c>
      <c r="D41" s="58" t="s">
        <v>276</v>
      </c>
      <c r="E41" s="237"/>
      <c r="F41" s="232"/>
      <c r="G41" s="233"/>
      <c r="H41" s="233"/>
      <c r="I41" s="225"/>
      <c r="J41" s="225"/>
    </row>
    <row r="42" spans="1:10" ht="15">
      <c r="A42" s="238"/>
      <c r="B42" s="239"/>
      <c r="C42" s="239"/>
      <c r="D42" s="239"/>
      <c r="E42" s="239"/>
      <c r="F42" s="238"/>
      <c r="G42" s="238"/>
      <c r="H42" s="238"/>
      <c r="I42" s="225"/>
      <c r="J42" s="225"/>
    </row>
    <row r="43" spans="1:10" ht="13.5">
      <c r="A43" s="255"/>
      <c r="B43" s="255" t="s">
        <v>3</v>
      </c>
      <c r="C43" s="255" t="s">
        <v>146</v>
      </c>
      <c r="D43" s="255" t="s">
        <v>5</v>
      </c>
      <c r="E43" s="255" t="s">
        <v>107</v>
      </c>
      <c r="F43" s="255" t="s">
        <v>108</v>
      </c>
      <c r="G43" s="255" t="s">
        <v>109</v>
      </c>
      <c r="H43" s="255" t="s">
        <v>110</v>
      </c>
      <c r="I43" s="256"/>
      <c r="J43" s="257"/>
    </row>
    <row r="44" spans="1:10" ht="13.5">
      <c r="A44" s="255" t="s">
        <v>282</v>
      </c>
      <c r="B44" s="258">
        <v>1343</v>
      </c>
      <c r="C44" s="259" t="s">
        <v>28</v>
      </c>
      <c r="D44" s="260" t="s">
        <v>29</v>
      </c>
      <c r="E44" s="255" t="s">
        <v>279</v>
      </c>
      <c r="F44" s="255"/>
      <c r="G44" s="255"/>
      <c r="H44" s="255" t="s">
        <v>282</v>
      </c>
      <c r="I44" s="256"/>
      <c r="J44" s="257"/>
    </row>
    <row r="45" spans="1:10" ht="13.5">
      <c r="A45" s="255" t="s">
        <v>285</v>
      </c>
      <c r="B45" s="258">
        <v>1323</v>
      </c>
      <c r="C45" s="259" t="s">
        <v>41</v>
      </c>
      <c r="D45" s="260" t="s">
        <v>31</v>
      </c>
      <c r="E45" s="255" t="s">
        <v>285</v>
      </c>
      <c r="F45" s="255"/>
      <c r="G45" s="255"/>
      <c r="H45" s="255" t="s">
        <v>278</v>
      </c>
      <c r="I45" s="256"/>
      <c r="J45" s="257"/>
    </row>
    <row r="46" spans="1:10" ht="13.5">
      <c r="A46" s="255" t="s">
        <v>278</v>
      </c>
      <c r="B46" s="258">
        <v>1316</v>
      </c>
      <c r="C46" s="259" t="s">
        <v>30</v>
      </c>
      <c r="D46" s="260" t="s">
        <v>31</v>
      </c>
      <c r="E46" s="255" t="s">
        <v>278</v>
      </c>
      <c r="F46" s="255"/>
      <c r="G46" s="255"/>
      <c r="H46" s="255" t="s">
        <v>285</v>
      </c>
      <c r="I46" s="256"/>
      <c r="J46" s="257"/>
    </row>
    <row r="47" spans="1:10" ht="13.5">
      <c r="A47" s="255" t="s">
        <v>279</v>
      </c>
      <c r="B47" s="258">
        <v>1283</v>
      </c>
      <c r="C47" s="259" t="s">
        <v>43</v>
      </c>
      <c r="D47" s="260" t="s">
        <v>29</v>
      </c>
      <c r="E47" s="255" t="s">
        <v>213</v>
      </c>
      <c r="F47" s="255"/>
      <c r="G47" s="255"/>
      <c r="H47" s="255" t="s">
        <v>281</v>
      </c>
      <c r="I47" s="256"/>
      <c r="J47" s="257"/>
    </row>
    <row r="48" spans="1:10" ht="13.5">
      <c r="A48" s="255" t="s">
        <v>281</v>
      </c>
      <c r="B48" s="274">
        <v>1273</v>
      </c>
      <c r="C48" s="275" t="s">
        <v>364</v>
      </c>
      <c r="D48" s="276" t="s">
        <v>40</v>
      </c>
      <c r="E48" s="255"/>
      <c r="F48" s="255"/>
      <c r="G48" s="255"/>
      <c r="H48" s="255"/>
      <c r="I48" s="256"/>
      <c r="J48" s="257"/>
    </row>
    <row r="49" spans="1:10" ht="13.5">
      <c r="A49" s="255" t="s">
        <v>287</v>
      </c>
      <c r="B49" s="258">
        <v>1253</v>
      </c>
      <c r="C49" s="259" t="s">
        <v>42</v>
      </c>
      <c r="D49" s="260" t="s">
        <v>38</v>
      </c>
      <c r="E49" s="255" t="s">
        <v>282</v>
      </c>
      <c r="F49" s="255"/>
      <c r="G49" s="255"/>
      <c r="H49" s="255" t="s">
        <v>279</v>
      </c>
      <c r="I49" s="256"/>
      <c r="J49" s="257"/>
    </row>
    <row r="50" spans="1:10" ht="15">
      <c r="A50" s="262"/>
      <c r="B50" s="262"/>
      <c r="C50" s="263"/>
      <c r="D50" s="263"/>
      <c r="E50" s="263"/>
      <c r="F50" s="263"/>
      <c r="G50" s="263"/>
      <c r="H50" s="263"/>
      <c r="I50" s="264"/>
      <c r="J50" s="264"/>
    </row>
    <row r="51" spans="1:10" ht="13.5">
      <c r="A51" s="257"/>
      <c r="B51" s="265"/>
      <c r="C51" s="255"/>
      <c r="D51" s="255" t="s">
        <v>111</v>
      </c>
      <c r="E51" s="255" t="s">
        <v>112</v>
      </c>
      <c r="F51" s="255" t="s">
        <v>113</v>
      </c>
      <c r="G51" s="255" t="s">
        <v>114</v>
      </c>
      <c r="H51" s="255" t="s">
        <v>115</v>
      </c>
      <c r="I51" s="255" t="s">
        <v>116</v>
      </c>
      <c r="J51" s="255" t="s">
        <v>117</v>
      </c>
    </row>
    <row r="52" spans="1:10" ht="15">
      <c r="A52" s="257"/>
      <c r="B52" s="265"/>
      <c r="C52" s="266" t="s">
        <v>118</v>
      </c>
      <c r="D52" s="255"/>
      <c r="E52" s="255"/>
      <c r="F52" s="255"/>
      <c r="G52" s="255"/>
      <c r="H52" s="255"/>
      <c r="I52" s="255"/>
      <c r="J52" s="222">
        <v>3</v>
      </c>
    </row>
    <row r="53" spans="1:10" ht="15">
      <c r="A53" s="257"/>
      <c r="B53" s="265"/>
      <c r="C53" s="266" t="s">
        <v>135</v>
      </c>
      <c r="D53" s="255" t="s">
        <v>154</v>
      </c>
      <c r="E53" s="255" t="s">
        <v>155</v>
      </c>
      <c r="F53" s="255" t="s">
        <v>162</v>
      </c>
      <c r="G53" s="255" t="s">
        <v>147</v>
      </c>
      <c r="H53" s="255"/>
      <c r="I53" s="255" t="s">
        <v>292</v>
      </c>
      <c r="J53" s="222">
        <v>6</v>
      </c>
    </row>
    <row r="54" spans="1:10" ht="15">
      <c r="A54" s="257"/>
      <c r="B54" s="265"/>
      <c r="C54" s="266" t="s">
        <v>132</v>
      </c>
      <c r="D54" s="255" t="s">
        <v>147</v>
      </c>
      <c r="E54" s="255" t="s">
        <v>176</v>
      </c>
      <c r="F54" s="255" t="s">
        <v>150</v>
      </c>
      <c r="G54" s="255"/>
      <c r="H54" s="255"/>
      <c r="I54" s="255" t="s">
        <v>291</v>
      </c>
      <c r="J54" s="222">
        <v>2</v>
      </c>
    </row>
    <row r="55" spans="1:10" ht="15">
      <c r="A55" s="257"/>
      <c r="B55" s="265"/>
      <c r="C55" s="266" t="s">
        <v>138</v>
      </c>
      <c r="D55" s="255" t="s">
        <v>148</v>
      </c>
      <c r="E55" s="255" t="s">
        <v>158</v>
      </c>
      <c r="F55" s="255" t="s">
        <v>148</v>
      </c>
      <c r="G55" s="255"/>
      <c r="H55" s="255"/>
      <c r="I55" s="255" t="s">
        <v>291</v>
      </c>
      <c r="J55" s="222">
        <v>5</v>
      </c>
    </row>
    <row r="56" spans="1:10" ht="15">
      <c r="A56" s="257"/>
      <c r="B56" s="265"/>
      <c r="C56" s="266" t="s">
        <v>119</v>
      </c>
      <c r="D56" s="255" t="s">
        <v>154</v>
      </c>
      <c r="E56" s="255" t="s">
        <v>150</v>
      </c>
      <c r="F56" s="255" t="s">
        <v>150</v>
      </c>
      <c r="G56" s="255" t="s">
        <v>157</v>
      </c>
      <c r="H56" s="255"/>
      <c r="I56" s="255" t="s">
        <v>292</v>
      </c>
      <c r="J56" s="222">
        <v>1</v>
      </c>
    </row>
    <row r="57" spans="1:10" ht="15">
      <c r="A57" s="257"/>
      <c r="B57" s="265"/>
      <c r="C57" s="266" t="s">
        <v>126</v>
      </c>
      <c r="D57" s="255"/>
      <c r="E57" s="255"/>
      <c r="F57" s="255"/>
      <c r="G57" s="255"/>
      <c r="H57" s="255"/>
      <c r="I57" s="255"/>
      <c r="J57" s="222">
        <v>4</v>
      </c>
    </row>
    <row r="58" spans="1:10" ht="15">
      <c r="A58" s="257"/>
      <c r="B58" s="265"/>
      <c r="C58" s="266" t="s">
        <v>134</v>
      </c>
      <c r="D58" s="255" t="s">
        <v>163</v>
      </c>
      <c r="E58" s="255" t="s">
        <v>158</v>
      </c>
      <c r="F58" s="255" t="s">
        <v>157</v>
      </c>
      <c r="G58" s="255" t="s">
        <v>174</v>
      </c>
      <c r="H58" s="255" t="s">
        <v>151</v>
      </c>
      <c r="I58" s="255" t="s">
        <v>294</v>
      </c>
      <c r="J58" s="222">
        <v>6</v>
      </c>
    </row>
    <row r="59" spans="1:10" ht="15">
      <c r="A59" s="257"/>
      <c r="B59" s="265"/>
      <c r="C59" s="266" t="s">
        <v>123</v>
      </c>
      <c r="D59" s="255"/>
      <c r="E59" s="255"/>
      <c r="F59" s="255"/>
      <c r="G59" s="255"/>
      <c r="H59" s="255"/>
      <c r="I59" s="255"/>
      <c r="J59" s="222">
        <v>4</v>
      </c>
    </row>
    <row r="60" spans="1:10" ht="15">
      <c r="A60" s="257"/>
      <c r="B60" s="265"/>
      <c r="C60" s="266" t="s">
        <v>129</v>
      </c>
      <c r="D60" s="255" t="s">
        <v>163</v>
      </c>
      <c r="E60" s="255" t="s">
        <v>173</v>
      </c>
      <c r="F60" s="255" t="s">
        <v>172</v>
      </c>
      <c r="G60" s="255"/>
      <c r="H60" s="255"/>
      <c r="I60" s="255" t="s">
        <v>299</v>
      </c>
      <c r="J60" s="222">
        <v>1</v>
      </c>
    </row>
    <row r="61" spans="1:10" ht="15">
      <c r="A61" s="257"/>
      <c r="B61" s="265"/>
      <c r="C61" s="266" t="s">
        <v>139</v>
      </c>
      <c r="D61" s="255" t="s">
        <v>154</v>
      </c>
      <c r="E61" s="255" t="s">
        <v>173</v>
      </c>
      <c r="F61" s="255" t="s">
        <v>148</v>
      </c>
      <c r="G61" s="255" t="s">
        <v>153</v>
      </c>
      <c r="H61" s="255"/>
      <c r="I61" s="255" t="s">
        <v>134</v>
      </c>
      <c r="J61" s="222">
        <v>5</v>
      </c>
    </row>
    <row r="62" spans="1:10" ht="15">
      <c r="A62" s="225"/>
      <c r="B62" s="267"/>
      <c r="C62" s="266" t="s">
        <v>122</v>
      </c>
      <c r="D62" s="266" t="s">
        <v>151</v>
      </c>
      <c r="E62" s="266" t="s">
        <v>151</v>
      </c>
      <c r="F62" s="266" t="s">
        <v>149</v>
      </c>
      <c r="G62" s="266" t="s">
        <v>148</v>
      </c>
      <c r="H62" s="266"/>
      <c r="I62" s="266" t="s">
        <v>292</v>
      </c>
      <c r="J62" s="222">
        <v>2</v>
      </c>
    </row>
    <row r="63" spans="1:10" ht="15">
      <c r="A63" s="225"/>
      <c r="B63" s="267"/>
      <c r="C63" s="266" t="s">
        <v>133</v>
      </c>
      <c r="D63" s="266"/>
      <c r="E63" s="266"/>
      <c r="F63" s="266"/>
      <c r="G63" s="266"/>
      <c r="H63" s="266"/>
      <c r="I63" s="266"/>
      <c r="J63" s="222">
        <v>3</v>
      </c>
    </row>
    <row r="64" spans="1:10" ht="15">
      <c r="A64" s="225"/>
      <c r="B64" s="267"/>
      <c r="C64" s="266" t="s">
        <v>142</v>
      </c>
      <c r="D64" s="266" t="s">
        <v>148</v>
      </c>
      <c r="E64" s="266" t="s">
        <v>293</v>
      </c>
      <c r="F64" s="266" t="s">
        <v>148</v>
      </c>
      <c r="G64" s="266"/>
      <c r="H64" s="266"/>
      <c r="I64" s="266" t="s">
        <v>291</v>
      </c>
      <c r="J64" s="222">
        <v>5</v>
      </c>
    </row>
    <row r="65" spans="1:10" ht="15">
      <c r="A65" s="225"/>
      <c r="B65" s="267"/>
      <c r="C65" s="266" t="s">
        <v>143</v>
      </c>
      <c r="D65" s="266" t="s">
        <v>162</v>
      </c>
      <c r="E65" s="266" t="s">
        <v>150</v>
      </c>
      <c r="F65" s="266" t="s">
        <v>162</v>
      </c>
      <c r="G65" s="266"/>
      <c r="H65" s="266"/>
      <c r="I65" s="266" t="s">
        <v>291</v>
      </c>
      <c r="J65" s="222">
        <v>6</v>
      </c>
    </row>
    <row r="66" spans="1:10" ht="15">
      <c r="A66" s="225"/>
      <c r="B66" s="267"/>
      <c r="C66" s="266" t="s">
        <v>144</v>
      </c>
      <c r="D66" s="266"/>
      <c r="E66" s="266"/>
      <c r="F66" s="266"/>
      <c r="G66" s="266"/>
      <c r="H66" s="266"/>
      <c r="I66" s="266"/>
      <c r="J66" s="222">
        <v>4</v>
      </c>
    </row>
    <row r="68" spans="1:10" s="69" customFormat="1" ht="17.25">
      <c r="A68" s="233"/>
      <c r="B68" s="223"/>
      <c r="C68" s="223"/>
      <c r="D68" s="223"/>
      <c r="E68" s="223"/>
      <c r="F68" s="233"/>
      <c r="G68" s="233"/>
      <c r="H68" s="233"/>
      <c r="I68" s="225"/>
      <c r="J68" s="225"/>
    </row>
    <row r="69" spans="1:10" s="69" customFormat="1" ht="15">
      <c r="A69" s="233"/>
      <c r="B69" s="225"/>
      <c r="C69" s="225"/>
      <c r="D69" s="225"/>
      <c r="E69" s="225"/>
      <c r="F69" s="233"/>
      <c r="G69" s="233"/>
      <c r="H69" s="233"/>
      <c r="I69" s="225"/>
      <c r="J69" s="225"/>
    </row>
    <row r="70" spans="1:10" s="69" customFormat="1" ht="15">
      <c r="A70" s="233"/>
      <c r="B70" s="225"/>
      <c r="C70" s="225"/>
      <c r="D70" s="225"/>
      <c r="E70" s="225"/>
      <c r="F70" s="233"/>
      <c r="G70" s="233"/>
      <c r="H70" s="233"/>
      <c r="I70" s="225"/>
      <c r="J70" s="225"/>
    </row>
    <row r="71" spans="1:10" s="69" customFormat="1" ht="15">
      <c r="A71" s="233"/>
      <c r="B71" s="233"/>
      <c r="C71" s="233"/>
      <c r="D71" s="233"/>
      <c r="E71" s="233"/>
      <c r="F71" s="233"/>
      <c r="G71" s="233"/>
      <c r="H71" s="233"/>
      <c r="I71" s="225"/>
      <c r="J71" s="225"/>
    </row>
    <row r="72" spans="1:10" s="69" customFormat="1" ht="13.5">
      <c r="A72" s="257"/>
      <c r="B72" s="257"/>
      <c r="C72" s="257"/>
      <c r="D72" s="257"/>
      <c r="E72" s="257"/>
      <c r="F72" s="257"/>
      <c r="G72" s="257"/>
      <c r="H72" s="257"/>
      <c r="I72" s="257"/>
      <c r="J72" s="257"/>
    </row>
    <row r="73" spans="1:10" s="69" customFormat="1" ht="13.5">
      <c r="A73" s="257"/>
      <c r="B73" s="257"/>
      <c r="C73" s="257"/>
      <c r="D73" s="257"/>
      <c r="E73" s="257"/>
      <c r="F73" s="257"/>
      <c r="G73" s="257"/>
      <c r="H73" s="257"/>
      <c r="I73" s="257"/>
      <c r="J73" s="257"/>
    </row>
    <row r="74" spans="1:10" s="69" customFormat="1" ht="13.5">
      <c r="A74" s="257"/>
      <c r="B74" s="257"/>
      <c r="C74" s="257"/>
      <c r="D74" s="257"/>
      <c r="E74" s="257"/>
      <c r="F74" s="257"/>
      <c r="G74" s="257"/>
      <c r="H74" s="257"/>
      <c r="I74" s="257"/>
      <c r="J74" s="257"/>
    </row>
    <row r="75" spans="1:10" s="69" customFormat="1" ht="13.5">
      <c r="A75" s="257"/>
      <c r="B75" s="257"/>
      <c r="C75" s="257"/>
      <c r="D75" s="257"/>
      <c r="E75" s="257"/>
      <c r="F75" s="257"/>
      <c r="G75" s="257"/>
      <c r="H75" s="257"/>
      <c r="I75" s="257"/>
      <c r="J75" s="257"/>
    </row>
    <row r="76" spans="1:10" s="69" customFormat="1" ht="13.5">
      <c r="A76" s="257"/>
      <c r="B76" s="257"/>
      <c r="C76" s="257"/>
      <c r="D76" s="257"/>
      <c r="E76" s="257"/>
      <c r="F76" s="257"/>
      <c r="G76" s="257"/>
      <c r="H76" s="257"/>
      <c r="I76" s="257"/>
      <c r="J76" s="257"/>
    </row>
    <row r="77" spans="1:10" s="69" customFormat="1" ht="13.5">
      <c r="A77" s="257"/>
      <c r="B77" s="257"/>
      <c r="C77" s="257"/>
      <c r="D77" s="257"/>
      <c r="E77" s="257"/>
      <c r="F77" s="257"/>
      <c r="G77" s="257"/>
      <c r="H77" s="257"/>
      <c r="I77" s="257"/>
      <c r="J77" s="257"/>
    </row>
    <row r="78" spans="1:10" s="69" customFormat="1" ht="13.5">
      <c r="A78" s="257"/>
      <c r="B78" s="257"/>
      <c r="C78" s="257"/>
      <c r="D78" s="257"/>
      <c r="E78" s="257"/>
      <c r="F78" s="257"/>
      <c r="G78" s="257"/>
      <c r="H78" s="257"/>
      <c r="I78" s="257"/>
      <c r="J78" s="257"/>
    </row>
    <row r="79" spans="1:10" s="69" customFormat="1" ht="15">
      <c r="A79" s="257"/>
      <c r="B79" s="257"/>
      <c r="C79" s="225"/>
      <c r="D79" s="225"/>
      <c r="E79" s="225"/>
      <c r="F79" s="225"/>
      <c r="G79" s="225"/>
      <c r="H79" s="225"/>
      <c r="I79" s="225"/>
      <c r="J79" s="225"/>
    </row>
    <row r="80" spans="1:10" s="69" customFormat="1" ht="13.5">
      <c r="A80" s="257"/>
      <c r="B80" s="257"/>
      <c r="C80" s="257"/>
      <c r="D80" s="257"/>
      <c r="E80" s="257"/>
      <c r="F80" s="257"/>
      <c r="G80" s="257"/>
      <c r="H80" s="257"/>
      <c r="I80" s="257"/>
      <c r="J80" s="257"/>
    </row>
    <row r="81" spans="1:10" s="69" customFormat="1" ht="15">
      <c r="A81" s="257"/>
      <c r="B81" s="257"/>
      <c r="C81" s="225"/>
      <c r="D81" s="257"/>
      <c r="E81" s="257"/>
      <c r="F81" s="257"/>
      <c r="G81" s="257"/>
      <c r="H81" s="257"/>
      <c r="I81" s="257"/>
      <c r="J81" s="228"/>
    </row>
    <row r="82" spans="1:10" s="69" customFormat="1" ht="15">
      <c r="A82" s="257"/>
      <c r="B82" s="257"/>
      <c r="C82" s="225"/>
      <c r="D82" s="257"/>
      <c r="E82" s="257"/>
      <c r="F82" s="257"/>
      <c r="G82" s="257"/>
      <c r="H82" s="257"/>
      <c r="I82" s="257"/>
      <c r="J82" s="228"/>
    </row>
    <row r="83" spans="1:10" s="69" customFormat="1" ht="15">
      <c r="A83" s="257"/>
      <c r="B83" s="257"/>
      <c r="C83" s="225"/>
      <c r="D83" s="257"/>
      <c r="E83" s="257"/>
      <c r="F83" s="257"/>
      <c r="G83" s="257"/>
      <c r="H83" s="257"/>
      <c r="I83" s="257"/>
      <c r="J83" s="228"/>
    </row>
    <row r="84" spans="1:10" s="69" customFormat="1" ht="15">
      <c r="A84" s="257"/>
      <c r="B84" s="257"/>
      <c r="C84" s="225"/>
      <c r="D84" s="257"/>
      <c r="E84" s="257"/>
      <c r="F84" s="257"/>
      <c r="G84" s="257"/>
      <c r="H84" s="257"/>
      <c r="I84" s="257"/>
      <c r="J84" s="228"/>
    </row>
    <row r="85" spans="1:10" s="69" customFormat="1" ht="15">
      <c r="A85" s="257"/>
      <c r="B85" s="257"/>
      <c r="C85" s="225"/>
      <c r="D85" s="257"/>
      <c r="E85" s="257"/>
      <c r="F85" s="257"/>
      <c r="G85" s="257"/>
      <c r="H85" s="257"/>
      <c r="I85" s="257"/>
      <c r="J85" s="228"/>
    </row>
    <row r="86" spans="1:10" s="69" customFormat="1" ht="15">
      <c r="A86" s="257"/>
      <c r="B86" s="257"/>
      <c r="C86" s="225"/>
      <c r="D86" s="257"/>
      <c r="E86" s="257"/>
      <c r="F86" s="257"/>
      <c r="G86" s="257"/>
      <c r="H86" s="257"/>
      <c r="I86" s="257"/>
      <c r="J86" s="228"/>
    </row>
    <row r="87" spans="1:10" s="69" customFormat="1" ht="15">
      <c r="A87" s="257"/>
      <c r="B87" s="257"/>
      <c r="C87" s="225"/>
      <c r="D87" s="257"/>
      <c r="E87" s="257"/>
      <c r="F87" s="257"/>
      <c r="G87" s="257"/>
      <c r="H87" s="257"/>
      <c r="I87" s="257"/>
      <c r="J87" s="228"/>
    </row>
    <row r="88" spans="1:10" s="69" customFormat="1" ht="15">
      <c r="A88" s="257"/>
      <c r="B88" s="257"/>
      <c r="C88" s="225"/>
      <c r="D88" s="257"/>
      <c r="E88" s="257"/>
      <c r="F88" s="257"/>
      <c r="G88" s="257"/>
      <c r="H88" s="257"/>
      <c r="I88" s="257"/>
      <c r="J88" s="228"/>
    </row>
    <row r="89" spans="1:10" s="69" customFormat="1" ht="15">
      <c r="A89" s="257"/>
      <c r="B89" s="257"/>
      <c r="C89" s="225"/>
      <c r="D89" s="257"/>
      <c r="E89" s="257"/>
      <c r="F89" s="257"/>
      <c r="G89" s="257"/>
      <c r="H89" s="257"/>
      <c r="I89" s="257"/>
      <c r="J89" s="228"/>
    </row>
    <row r="90" spans="1:10" s="69" customFormat="1" ht="15">
      <c r="A90" s="257"/>
      <c r="B90" s="257"/>
      <c r="C90" s="225"/>
      <c r="D90" s="257"/>
      <c r="E90" s="257"/>
      <c r="F90" s="257"/>
      <c r="G90" s="257"/>
      <c r="H90" s="257"/>
      <c r="I90" s="257"/>
      <c r="J90" s="228"/>
    </row>
    <row r="91" spans="1:10" s="69" customFormat="1" ht="15">
      <c r="A91" s="225"/>
      <c r="B91" s="225"/>
      <c r="C91" s="225"/>
      <c r="D91" s="225"/>
      <c r="E91" s="225"/>
      <c r="F91" s="225"/>
      <c r="G91" s="225"/>
      <c r="H91" s="225"/>
      <c r="I91" s="225"/>
      <c r="J91" s="228"/>
    </row>
    <row r="92" spans="1:10" s="69" customFormat="1" ht="15">
      <c r="A92" s="225"/>
      <c r="B92" s="225"/>
      <c r="C92" s="225"/>
      <c r="D92" s="225"/>
      <c r="E92" s="225"/>
      <c r="F92" s="225"/>
      <c r="G92" s="225"/>
      <c r="H92" s="225"/>
      <c r="I92" s="225"/>
      <c r="J92" s="228"/>
    </row>
    <row r="93" spans="1:10" s="69" customFormat="1" ht="15">
      <c r="A93" s="225"/>
      <c r="B93" s="225"/>
      <c r="C93" s="225"/>
      <c r="D93" s="225"/>
      <c r="E93" s="225"/>
      <c r="F93" s="225"/>
      <c r="G93" s="225"/>
      <c r="H93" s="225"/>
      <c r="I93" s="225"/>
      <c r="J93" s="228"/>
    </row>
    <row r="94" spans="1:10" s="69" customFormat="1" ht="15">
      <c r="A94" s="225"/>
      <c r="B94" s="225"/>
      <c r="C94" s="225"/>
      <c r="D94" s="225"/>
      <c r="E94" s="225"/>
      <c r="F94" s="225"/>
      <c r="G94" s="225"/>
      <c r="H94" s="225"/>
      <c r="I94" s="225"/>
      <c r="J94" s="228"/>
    </row>
    <row r="95" spans="1:10" s="69" customFormat="1" ht="15">
      <c r="A95" s="225"/>
      <c r="B95" s="225"/>
      <c r="C95" s="225"/>
      <c r="D95" s="225"/>
      <c r="E95" s="225"/>
      <c r="F95" s="225"/>
      <c r="G95" s="225"/>
      <c r="H95" s="225"/>
      <c r="I95" s="225"/>
      <c r="J95" s="228"/>
    </row>
    <row r="96" s="69" customFormat="1" ht="12.75"/>
    <row r="97" spans="1:10" s="69" customFormat="1" ht="17.25">
      <c r="A97" s="233"/>
      <c r="B97" s="223"/>
      <c r="C97" s="223"/>
      <c r="D97" s="223"/>
      <c r="E97" s="223"/>
      <c r="F97" s="233"/>
      <c r="G97" s="233"/>
      <c r="H97" s="233"/>
      <c r="I97" s="225"/>
      <c r="J97" s="225"/>
    </row>
    <row r="98" spans="1:10" s="69" customFormat="1" ht="15">
      <c r="A98" s="233"/>
      <c r="B98" s="225"/>
      <c r="C98" s="225"/>
      <c r="D98" s="225"/>
      <c r="E98" s="225"/>
      <c r="F98" s="233"/>
      <c r="G98" s="233"/>
      <c r="H98" s="233"/>
      <c r="I98" s="225"/>
      <c r="J98" s="225"/>
    </row>
    <row r="99" spans="1:10" s="69" customFormat="1" ht="15">
      <c r="A99" s="233"/>
      <c r="B99" s="225"/>
      <c r="C99" s="225"/>
      <c r="D99" s="225"/>
      <c r="E99" s="225"/>
      <c r="F99" s="233"/>
      <c r="G99" s="233"/>
      <c r="H99" s="233"/>
      <c r="I99" s="225"/>
      <c r="J99" s="225"/>
    </row>
    <row r="100" spans="1:10" s="69" customFormat="1" ht="15">
      <c r="A100" s="233"/>
      <c r="B100" s="233"/>
      <c r="C100" s="233"/>
      <c r="D100" s="233"/>
      <c r="E100" s="233"/>
      <c r="F100" s="233"/>
      <c r="G100" s="233"/>
      <c r="H100" s="233"/>
      <c r="I100" s="225"/>
      <c r="J100" s="225"/>
    </row>
    <row r="101" spans="1:10" s="69" customFormat="1" ht="13.5">
      <c r="A101" s="257"/>
      <c r="B101" s="257"/>
      <c r="C101" s="257"/>
      <c r="D101" s="257"/>
      <c r="E101" s="257"/>
      <c r="F101" s="257"/>
      <c r="G101" s="257"/>
      <c r="H101" s="257"/>
      <c r="I101" s="257"/>
      <c r="J101" s="257"/>
    </row>
    <row r="102" spans="1:10" s="69" customFormat="1" ht="13.5">
      <c r="A102" s="257"/>
      <c r="B102" s="257"/>
      <c r="C102" s="257"/>
      <c r="D102" s="257"/>
      <c r="E102" s="257"/>
      <c r="F102" s="257"/>
      <c r="G102" s="257"/>
      <c r="H102" s="257"/>
      <c r="I102" s="257"/>
      <c r="J102" s="257"/>
    </row>
    <row r="103" spans="1:10" s="69" customFormat="1" ht="13.5">
      <c r="A103" s="257"/>
      <c r="B103" s="257"/>
      <c r="C103" s="257"/>
      <c r="D103" s="257"/>
      <c r="E103" s="257"/>
      <c r="F103" s="257"/>
      <c r="G103" s="257"/>
      <c r="H103" s="257"/>
      <c r="I103" s="257"/>
      <c r="J103" s="257"/>
    </row>
    <row r="104" spans="1:10" s="69" customFormat="1" ht="13.5">
      <c r="A104" s="257"/>
      <c r="B104" s="257"/>
      <c r="C104" s="257"/>
      <c r="D104" s="257"/>
      <c r="E104" s="257"/>
      <c r="F104" s="257"/>
      <c r="G104" s="257"/>
      <c r="H104" s="257"/>
      <c r="I104" s="257"/>
      <c r="J104" s="257"/>
    </row>
    <row r="105" spans="1:10" s="69" customFormat="1" ht="13.5">
      <c r="A105" s="257"/>
      <c r="B105" s="257"/>
      <c r="C105" s="257"/>
      <c r="D105" s="257"/>
      <c r="E105" s="257"/>
      <c r="F105" s="257"/>
      <c r="G105" s="257"/>
      <c r="H105" s="257"/>
      <c r="I105" s="257"/>
      <c r="J105" s="257"/>
    </row>
    <row r="106" spans="1:10" s="69" customFormat="1" ht="13.5">
      <c r="A106" s="257"/>
      <c r="B106" s="257"/>
      <c r="C106" s="257"/>
      <c r="D106" s="257"/>
      <c r="E106" s="257"/>
      <c r="F106" s="257"/>
      <c r="G106" s="257"/>
      <c r="H106" s="257"/>
      <c r="I106" s="257"/>
      <c r="J106" s="257"/>
    </row>
    <row r="107" spans="1:10" s="69" customFormat="1" ht="13.5">
      <c r="A107" s="257"/>
      <c r="B107" s="257"/>
      <c r="C107" s="257"/>
      <c r="D107" s="257"/>
      <c r="E107" s="257"/>
      <c r="F107" s="257"/>
      <c r="G107" s="257"/>
      <c r="H107" s="257"/>
      <c r="I107" s="257"/>
      <c r="J107" s="257"/>
    </row>
    <row r="108" spans="1:10" s="69" customFormat="1" ht="15">
      <c r="A108" s="257"/>
      <c r="B108" s="257"/>
      <c r="C108" s="225"/>
      <c r="D108" s="225"/>
      <c r="E108" s="225"/>
      <c r="F108" s="225"/>
      <c r="G108" s="225"/>
      <c r="H108" s="225"/>
      <c r="I108" s="225"/>
      <c r="J108" s="225"/>
    </row>
    <row r="109" spans="1:10" s="69" customFormat="1" ht="13.5">
      <c r="A109" s="257"/>
      <c r="B109" s="257"/>
      <c r="C109" s="257"/>
      <c r="D109" s="257"/>
      <c r="E109" s="257"/>
      <c r="F109" s="257"/>
      <c r="G109" s="257"/>
      <c r="H109" s="257"/>
      <c r="I109" s="257"/>
      <c r="J109" s="257"/>
    </row>
    <row r="110" spans="1:10" s="69" customFormat="1" ht="15">
      <c r="A110" s="257"/>
      <c r="B110" s="257"/>
      <c r="C110" s="225"/>
      <c r="D110" s="257"/>
      <c r="E110" s="257"/>
      <c r="F110" s="257"/>
      <c r="G110" s="257"/>
      <c r="H110" s="257"/>
      <c r="I110" s="257"/>
      <c r="J110" s="228"/>
    </row>
    <row r="111" spans="1:10" s="69" customFormat="1" ht="15">
      <c r="A111" s="257"/>
      <c r="B111" s="257"/>
      <c r="C111" s="225"/>
      <c r="D111" s="257"/>
      <c r="E111" s="257"/>
      <c r="F111" s="257"/>
      <c r="G111" s="257"/>
      <c r="H111" s="257"/>
      <c r="I111" s="257"/>
      <c r="J111" s="228"/>
    </row>
    <row r="112" spans="1:10" s="69" customFormat="1" ht="15">
      <c r="A112" s="257"/>
      <c r="B112" s="257"/>
      <c r="C112" s="225"/>
      <c r="D112" s="257"/>
      <c r="E112" s="257"/>
      <c r="F112" s="257"/>
      <c r="G112" s="257"/>
      <c r="H112" s="257"/>
      <c r="I112" s="257"/>
      <c r="J112" s="228"/>
    </row>
    <row r="113" spans="1:10" s="69" customFormat="1" ht="15">
      <c r="A113" s="257"/>
      <c r="B113" s="257"/>
      <c r="C113" s="225"/>
      <c r="D113" s="257"/>
      <c r="E113" s="257"/>
      <c r="F113" s="257"/>
      <c r="G113" s="257"/>
      <c r="H113" s="257"/>
      <c r="I113" s="257"/>
      <c r="J113" s="228"/>
    </row>
    <row r="114" spans="1:10" s="69" customFormat="1" ht="15">
      <c r="A114" s="257"/>
      <c r="B114" s="257"/>
      <c r="C114" s="225"/>
      <c r="D114" s="257"/>
      <c r="E114" s="257"/>
      <c r="F114" s="257"/>
      <c r="G114" s="257"/>
      <c r="H114" s="257"/>
      <c r="I114" s="257"/>
      <c r="J114" s="228"/>
    </row>
    <row r="115" spans="1:10" s="69" customFormat="1" ht="15">
      <c r="A115" s="257"/>
      <c r="B115" s="257"/>
      <c r="C115" s="225"/>
      <c r="D115" s="257"/>
      <c r="E115" s="257"/>
      <c r="F115" s="257"/>
      <c r="G115" s="257"/>
      <c r="H115" s="257"/>
      <c r="I115" s="257"/>
      <c r="J115" s="228"/>
    </row>
    <row r="116" spans="1:10" s="69" customFormat="1" ht="15">
      <c r="A116" s="257"/>
      <c r="B116" s="257"/>
      <c r="C116" s="225"/>
      <c r="D116" s="257"/>
      <c r="E116" s="257"/>
      <c r="F116" s="257"/>
      <c r="G116" s="257"/>
      <c r="H116" s="257"/>
      <c r="I116" s="257"/>
      <c r="J116" s="228"/>
    </row>
    <row r="117" spans="1:10" s="69" customFormat="1" ht="15">
      <c r="A117" s="257"/>
      <c r="B117" s="257"/>
      <c r="C117" s="225"/>
      <c r="D117" s="257"/>
      <c r="E117" s="257"/>
      <c r="F117" s="257"/>
      <c r="G117" s="257"/>
      <c r="H117" s="257"/>
      <c r="I117" s="257"/>
      <c r="J117" s="228"/>
    </row>
    <row r="118" spans="1:10" s="69" customFormat="1" ht="15">
      <c r="A118" s="257"/>
      <c r="B118" s="257"/>
      <c r="C118" s="225"/>
      <c r="D118" s="257"/>
      <c r="E118" s="257"/>
      <c r="F118" s="257"/>
      <c r="G118" s="257"/>
      <c r="H118" s="257"/>
      <c r="I118" s="257"/>
      <c r="J118" s="228"/>
    </row>
    <row r="119" spans="1:10" s="69" customFormat="1" ht="15">
      <c r="A119" s="257"/>
      <c r="B119" s="257"/>
      <c r="C119" s="225"/>
      <c r="D119" s="257"/>
      <c r="E119" s="257"/>
      <c r="F119" s="257"/>
      <c r="G119" s="257"/>
      <c r="H119" s="257"/>
      <c r="I119" s="257"/>
      <c r="J119" s="228"/>
    </row>
    <row r="120" spans="1:10" s="69" customFormat="1" ht="15">
      <c r="A120" s="225"/>
      <c r="B120" s="225"/>
      <c r="C120" s="225"/>
      <c r="D120" s="225"/>
      <c r="E120" s="225"/>
      <c r="F120" s="225"/>
      <c r="G120" s="225"/>
      <c r="H120" s="225"/>
      <c r="I120" s="225"/>
      <c r="J120" s="228"/>
    </row>
    <row r="121" spans="1:10" s="69" customFormat="1" ht="15">
      <c r="A121" s="225"/>
      <c r="B121" s="225"/>
      <c r="C121" s="225"/>
      <c r="D121" s="225"/>
      <c r="E121" s="225"/>
      <c r="F121" s="225"/>
      <c r="G121" s="225"/>
      <c r="H121" s="225"/>
      <c r="I121" s="225"/>
      <c r="J121" s="228"/>
    </row>
    <row r="122" spans="1:10" s="69" customFormat="1" ht="15">
      <c r="A122" s="225"/>
      <c r="B122" s="225"/>
      <c r="C122" s="225"/>
      <c r="D122" s="225"/>
      <c r="E122" s="225"/>
      <c r="F122" s="225"/>
      <c r="G122" s="225"/>
      <c r="H122" s="225"/>
      <c r="I122" s="225"/>
      <c r="J122" s="228"/>
    </row>
    <row r="123" spans="1:10" s="69" customFormat="1" ht="15">
      <c r="A123" s="225"/>
      <c r="B123" s="225"/>
      <c r="C123" s="225"/>
      <c r="D123" s="225"/>
      <c r="E123" s="225"/>
      <c r="F123" s="225"/>
      <c r="G123" s="225"/>
      <c r="H123" s="225"/>
      <c r="I123" s="225"/>
      <c r="J123" s="228"/>
    </row>
    <row r="124" spans="1:10" s="69" customFormat="1" ht="15">
      <c r="A124" s="225"/>
      <c r="B124" s="225"/>
      <c r="C124" s="225"/>
      <c r="D124" s="225"/>
      <c r="E124" s="225"/>
      <c r="F124" s="225"/>
      <c r="G124" s="225"/>
      <c r="H124" s="225"/>
      <c r="I124" s="225"/>
      <c r="J124" s="228"/>
    </row>
    <row r="125" s="69" customFormat="1" ht="12.75"/>
    <row r="126" s="69" customFormat="1" ht="12.75"/>
    <row r="127" s="69" customFormat="1" ht="12.75"/>
    <row r="128" s="69" customFormat="1" ht="12.75"/>
    <row r="129" s="69" customFormat="1" ht="12.75"/>
    <row r="130" s="69" customFormat="1" ht="12.75"/>
    <row r="131" s="69" customFormat="1" ht="12.75"/>
    <row r="132" s="69" customFormat="1" ht="12.75"/>
    <row r="133" s="69" customFormat="1" ht="12.75"/>
    <row r="134" s="69" customFormat="1" ht="12.75"/>
    <row r="135" s="69" customFormat="1" ht="12.75"/>
    <row r="136" s="69" customFormat="1" ht="12.75"/>
    <row r="137" s="69" customFormat="1" ht="12.75"/>
    <row r="138" s="69" customFormat="1" ht="12.75"/>
    <row r="139" s="69" customFormat="1" ht="12.75"/>
    <row r="140" s="69" customFormat="1" ht="12.75"/>
    <row r="141" s="69" customFormat="1" ht="12.75"/>
    <row r="142" s="69" customFormat="1" ht="12.75"/>
    <row r="143" s="69" customFormat="1" ht="12.75"/>
    <row r="144" s="69" customFormat="1" ht="12.75"/>
    <row r="145" s="69" customFormat="1" ht="12.75"/>
    <row r="146" s="69" customFormat="1" ht="12.75"/>
    <row r="147" s="69" customFormat="1" ht="12.75"/>
    <row r="148" s="69" customFormat="1" ht="12.75"/>
    <row r="149" s="69" customFormat="1" ht="12.75"/>
    <row r="150" s="69" customFormat="1" ht="12.75"/>
    <row r="151" s="69" customFormat="1" ht="12.75"/>
    <row r="152" s="69" customFormat="1" ht="12.75"/>
    <row r="153" s="69" customFormat="1" ht="12.75"/>
    <row r="154" s="69" customFormat="1" ht="12.75"/>
    <row r="155" s="69" customFormat="1" ht="12.75"/>
    <row r="156" s="69" customFormat="1" ht="12.75"/>
    <row r="157" s="69" customFormat="1" ht="12.75"/>
    <row r="158" s="69" customFormat="1" ht="12.75"/>
    <row r="159" s="69" customFormat="1" ht="12.75"/>
    <row r="160" s="69" customFormat="1" ht="12.75"/>
    <row r="161" s="69" customFormat="1" ht="12.75"/>
    <row r="162" s="69" customFormat="1" ht="12.75"/>
    <row r="163" s="69" customFormat="1" ht="12.75"/>
    <row r="164" s="69" customFormat="1" ht="12.75"/>
    <row r="165" s="69" customFormat="1" ht="12.75"/>
    <row r="166" s="69" customFormat="1" ht="12.75"/>
    <row r="167" s="69" customFormat="1" ht="12.75"/>
    <row r="168" s="69" customFormat="1" ht="12.75"/>
    <row r="169" s="69" customFormat="1" ht="12.75"/>
    <row r="170" s="69" customFormat="1" ht="12.75"/>
    <row r="171" s="69" customFormat="1" ht="12.75"/>
    <row r="172" s="69" customFormat="1" ht="12.75"/>
    <row r="173" s="69" customFormat="1" ht="12.75"/>
    <row r="174" s="69" customFormat="1" ht="12.75"/>
    <row r="175" s="69" customFormat="1" ht="12.75"/>
    <row r="176" s="69" customFormat="1" ht="12.75"/>
    <row r="177" s="69" customFormat="1" ht="12.75"/>
    <row r="178" s="69" customFormat="1" ht="12.75"/>
    <row r="179" s="69" customFormat="1" ht="12.75"/>
    <row r="180" s="69" customFormat="1" ht="12.75"/>
    <row r="181" s="69" customFormat="1" ht="12.75"/>
    <row r="182" s="69" customFormat="1" ht="12.75"/>
    <row r="183" s="69" customFormat="1" ht="12.75"/>
    <row r="184" s="69" customFormat="1" ht="12.75"/>
    <row r="185" s="69" customFormat="1" ht="12.75"/>
    <row r="186" s="69" customFormat="1" ht="12.75"/>
    <row r="187" s="69" customFormat="1" ht="12.75"/>
    <row r="188" s="69" customFormat="1" ht="12.75"/>
    <row r="189" s="69" customFormat="1" ht="12.75"/>
    <row r="190" s="69" customFormat="1" ht="12.75"/>
    <row r="191" s="69" customFormat="1" ht="12.75"/>
    <row r="192" s="69" customFormat="1" ht="12.75"/>
    <row r="193" s="69" customFormat="1" ht="12.75"/>
    <row r="194" s="69" customFormat="1" ht="12.75"/>
    <row r="195" s="69" customFormat="1" ht="12.75"/>
    <row r="196" s="69" customFormat="1" ht="12.75"/>
    <row r="197" s="69" customFormat="1" ht="12.75"/>
    <row r="198" s="69" customFormat="1" ht="12.75"/>
    <row r="199" s="69" customFormat="1" ht="12.75"/>
    <row r="200" s="69" customFormat="1" ht="12.75"/>
    <row r="201" s="69" customFormat="1" ht="12.75"/>
    <row r="202" s="69" customFormat="1" ht="12.75"/>
    <row r="203" s="69" customFormat="1" ht="12.75"/>
    <row r="204" s="69" customFormat="1" ht="12.75"/>
    <row r="205" s="69" customFormat="1" ht="12.75"/>
    <row r="206" s="69" customFormat="1" ht="12.75"/>
    <row r="207" s="69" customFormat="1" ht="12.75"/>
    <row r="208" s="69" customFormat="1" ht="12.75"/>
    <row r="209" s="69" customFormat="1" ht="12.75"/>
    <row r="210" s="69" customFormat="1" ht="12.75"/>
    <row r="211" s="69" customFormat="1" ht="12.75"/>
    <row r="212" s="69" customFormat="1" ht="12.75"/>
    <row r="213" s="69" customFormat="1" ht="12.75"/>
    <row r="214" s="69" customFormat="1" ht="12.75"/>
    <row r="215" s="69" customFormat="1" ht="12.75"/>
    <row r="216" s="69" customFormat="1" ht="12.75"/>
    <row r="217" s="69" customFormat="1" ht="12.75"/>
    <row r="218" s="69" customFormat="1" ht="12.75"/>
    <row r="219" s="69" customFormat="1" ht="12.75"/>
    <row r="220" s="69" customFormat="1" ht="12.75"/>
    <row r="221" s="69" customFormat="1" ht="12.75"/>
    <row r="222" s="69" customFormat="1" ht="12.75"/>
    <row r="223" s="69" customFormat="1" ht="12.75"/>
    <row r="224" s="69" customFormat="1" ht="12.75"/>
    <row r="225" s="69" customFormat="1" ht="12.75"/>
    <row r="226" s="69" customFormat="1" ht="12.75"/>
    <row r="227" s="69" customFormat="1" ht="12.75"/>
    <row r="228" s="69" customFormat="1" ht="12.75"/>
    <row r="229" s="69" customFormat="1" ht="12.75"/>
    <row r="230" s="69" customFormat="1" ht="12.75"/>
    <row r="231" s="69" customFormat="1" ht="12.75"/>
    <row r="232" s="69" customFormat="1" ht="12.75"/>
    <row r="233" s="69" customFormat="1" ht="12.75"/>
    <row r="234" s="69" customFormat="1" ht="12.75"/>
    <row r="235" s="69" customFormat="1" ht="12.75"/>
    <row r="236" s="69" customFormat="1" ht="12.75"/>
    <row r="237" s="69" customFormat="1" ht="12.75"/>
    <row r="238" s="69" customFormat="1" ht="12.75"/>
    <row r="239" s="69" customFormat="1" ht="12.75"/>
    <row r="240" s="69" customFormat="1" ht="12.75"/>
    <row r="241" s="69" customFormat="1" ht="12.75"/>
    <row r="242" s="69" customFormat="1" ht="12.75"/>
    <row r="243" s="69" customFormat="1" ht="12.75"/>
    <row r="244" s="69" customFormat="1" ht="12.75"/>
    <row r="245" s="69" customFormat="1" ht="12.75"/>
    <row r="246" s="69" customFormat="1" ht="12.75"/>
    <row r="247" s="69" customFormat="1" ht="12.75"/>
    <row r="248" s="69" customFormat="1" ht="12.75"/>
    <row r="249" s="69" customFormat="1" ht="12.75"/>
    <row r="250" s="69" customFormat="1" ht="12.75"/>
    <row r="251" s="69" customFormat="1" ht="12.75"/>
    <row r="252" s="69" customFormat="1" ht="12.75"/>
    <row r="253" s="69" customFormat="1" ht="12.75"/>
    <row r="254" s="69" customFormat="1" ht="12.75"/>
    <row r="255" s="69" customFormat="1" ht="12.75"/>
    <row r="256" s="69" customFormat="1" ht="12.75"/>
    <row r="257" s="69" customFormat="1" ht="12.75"/>
    <row r="258" s="69" customFormat="1" ht="12.75"/>
    <row r="259" s="69" customFormat="1" ht="12.75"/>
    <row r="260" s="69" customFormat="1" ht="12.75"/>
    <row r="261" s="69" customFormat="1" ht="12.75"/>
    <row r="262" s="69" customFormat="1" ht="12.75"/>
    <row r="263" s="69" customFormat="1" ht="12.75"/>
    <row r="264" s="69" customFormat="1" ht="12.75"/>
    <row r="265" s="69" customFormat="1" ht="12.75"/>
    <row r="266" s="69" customFormat="1" ht="12.75"/>
    <row r="267" s="69" customFormat="1" ht="12.75"/>
    <row r="268" s="69" customFormat="1" ht="12.75"/>
    <row r="269" s="69" customFormat="1" ht="12.75"/>
    <row r="270" s="69" customFormat="1" ht="12.75"/>
    <row r="271" s="69" customFormat="1" ht="12.75"/>
    <row r="272" s="69" customFormat="1" ht="12.75"/>
    <row r="273" s="69" customFormat="1" ht="12.75"/>
    <row r="274" s="69" customFormat="1" ht="12.75"/>
    <row r="275" s="69" customFormat="1" ht="12.75"/>
    <row r="276" s="69" customFormat="1" ht="12.75"/>
    <row r="277" s="69" customFormat="1" ht="12.75"/>
    <row r="278" s="69" customFormat="1" ht="12.75"/>
    <row r="279" s="69" customFormat="1" ht="12.75"/>
    <row r="280" s="69" customFormat="1" ht="12.75"/>
    <row r="281" s="69" customFormat="1" ht="12.75"/>
    <row r="282" s="69" customFormat="1" ht="12.75"/>
    <row r="283" s="69" customFormat="1" ht="12.75"/>
    <row r="284" s="69" customFormat="1" ht="12.75"/>
    <row r="285" s="69" customFormat="1" ht="12.75"/>
    <row r="286" s="69" customFormat="1" ht="12.75"/>
    <row r="287" s="69" customFormat="1" ht="12.75"/>
    <row r="288" s="69" customFormat="1" ht="12.75"/>
    <row r="289" s="69" customFormat="1" ht="12.75"/>
    <row r="290" s="69" customFormat="1" ht="12.75"/>
    <row r="291" s="69" customFormat="1" ht="12.75"/>
    <row r="292" s="69" customFormat="1" ht="12.75"/>
    <row r="293" s="69" customFormat="1" ht="12.75"/>
    <row r="294" s="69" customFormat="1" ht="12.75"/>
    <row r="295" s="69" customFormat="1" ht="12.75"/>
    <row r="296" s="69" customFormat="1" ht="12.75"/>
    <row r="297" s="69" customFormat="1" ht="12.75"/>
    <row r="298" s="69" customFormat="1" ht="12.75"/>
    <row r="299" s="69" customFormat="1" ht="12.75"/>
    <row r="300" s="69" customFormat="1" ht="12.75"/>
    <row r="301" s="69" customFormat="1" ht="12.75"/>
    <row r="302" s="69" customFormat="1" ht="12.75"/>
    <row r="303" s="69" customFormat="1" ht="12.75"/>
    <row r="304" s="69" customFormat="1" ht="12.75"/>
    <row r="305" s="69" customFormat="1" ht="12.75"/>
    <row r="306" s="69" customFormat="1" ht="12.75"/>
    <row r="307" s="69" customFormat="1" ht="12.75"/>
    <row r="308" s="69" customFormat="1" ht="12.75"/>
    <row r="309" s="69" customFormat="1" ht="12.75"/>
    <row r="310" s="69" customFormat="1" ht="12.75"/>
    <row r="311" s="69" customFormat="1" ht="12.75"/>
    <row r="312" s="69" customFormat="1" ht="12.75"/>
    <row r="313" s="69" customFormat="1" ht="12.75"/>
    <row r="314" s="69" customFormat="1" ht="12.75"/>
    <row r="315" s="69" customFormat="1" ht="12.75"/>
    <row r="316" s="69" customFormat="1" ht="12.75"/>
    <row r="317" s="69" customFormat="1" ht="12.75"/>
    <row r="318" s="69" customFormat="1" ht="12.75"/>
    <row r="319" s="69" customFormat="1" ht="12.75"/>
    <row r="320" s="69" customFormat="1" ht="12.75"/>
    <row r="321" s="69" customFormat="1" ht="12.75"/>
    <row r="322" s="69" customFormat="1" ht="12.75"/>
    <row r="323" s="69" customFormat="1" ht="12.75"/>
    <row r="324" s="69" customFormat="1" ht="12.75"/>
    <row r="325" s="69" customFormat="1" ht="12.75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C31" sqref="C31"/>
    </sheetView>
  </sheetViews>
  <sheetFormatPr defaultColWidth="9.140625" defaultRowHeight="12.75"/>
  <cols>
    <col min="3" max="3" width="26.00390625" style="0" customWidth="1"/>
    <col min="5" max="5" width="18.00390625" style="0" customWidth="1"/>
    <col min="6" max="6" width="14.7109375" style="0" customWidth="1"/>
  </cols>
  <sheetData>
    <row r="1" spans="1:5" ht="17.25">
      <c r="A1" s="1" t="s">
        <v>25</v>
      </c>
      <c r="B1" s="2"/>
      <c r="C1" s="2"/>
      <c r="D1" s="2"/>
      <c r="E1" s="20"/>
    </row>
    <row r="2" spans="1:5" ht="15">
      <c r="A2" s="3" t="s">
        <v>26</v>
      </c>
      <c r="B2" s="4" t="s">
        <v>19</v>
      </c>
      <c r="C2" s="4"/>
      <c r="D2" s="4"/>
      <c r="E2" s="20"/>
    </row>
    <row r="3" spans="1:5" ht="15" thickBot="1">
      <c r="A3" s="5"/>
      <c r="B3" s="6"/>
      <c r="C3" s="6"/>
      <c r="D3" s="6"/>
      <c r="E3" s="20"/>
    </row>
    <row r="4" spans="1:5" ht="12.75">
      <c r="A4" s="7"/>
      <c r="B4" s="8"/>
      <c r="C4" s="9"/>
      <c r="D4" s="9"/>
      <c r="E4" s="19"/>
    </row>
    <row r="5" spans="1:5" ht="12.75">
      <c r="A5" s="10"/>
      <c r="B5" s="11" t="s">
        <v>3</v>
      </c>
      <c r="C5" s="10" t="s">
        <v>4</v>
      </c>
      <c r="D5" s="10" t="s">
        <v>5</v>
      </c>
      <c r="E5" s="12"/>
    </row>
    <row r="6" spans="1:5" ht="12.75">
      <c r="A6" s="14" t="s">
        <v>0</v>
      </c>
      <c r="B6" s="13"/>
      <c r="C6" s="30" t="s">
        <v>32</v>
      </c>
      <c r="D6" s="30" t="s">
        <v>31</v>
      </c>
      <c r="E6" s="38" t="s">
        <v>32</v>
      </c>
    </row>
    <row r="7" spans="1:6" ht="12.75">
      <c r="A7" s="14" t="s">
        <v>1</v>
      </c>
      <c r="B7" s="13"/>
      <c r="C7" s="30" t="s">
        <v>30</v>
      </c>
      <c r="D7" s="30" t="s">
        <v>31</v>
      </c>
      <c r="E7" s="39" t="s">
        <v>60</v>
      </c>
      <c r="F7" s="40" t="s">
        <v>32</v>
      </c>
    </row>
    <row r="8" spans="1:7" ht="12.75">
      <c r="A8" s="15" t="s">
        <v>2</v>
      </c>
      <c r="B8" s="11"/>
      <c r="C8" s="29" t="s">
        <v>33</v>
      </c>
      <c r="D8" s="29" t="s">
        <v>34</v>
      </c>
      <c r="E8" s="36" t="s">
        <v>28</v>
      </c>
      <c r="F8" s="41" t="s">
        <v>70</v>
      </c>
      <c r="G8" s="20"/>
    </row>
    <row r="9" spans="1:5" ht="12.75">
      <c r="A9" s="15" t="s">
        <v>6</v>
      </c>
      <c r="B9" s="11"/>
      <c r="C9" s="29" t="s">
        <v>28</v>
      </c>
      <c r="D9" s="29" t="s">
        <v>29</v>
      </c>
      <c r="E9" s="37" t="s">
        <v>59</v>
      </c>
    </row>
    <row r="10" spans="1:5" ht="12.75">
      <c r="A10" s="21"/>
      <c r="B10" s="18"/>
      <c r="C10" s="19"/>
      <c r="D10" s="19"/>
      <c r="E10" s="18"/>
    </row>
    <row r="11" spans="1:5" ht="12.75">
      <c r="A11" s="22" t="s">
        <v>20</v>
      </c>
      <c r="B11" s="23"/>
      <c r="C11" s="23"/>
      <c r="D11" s="23"/>
      <c r="E11" s="23"/>
    </row>
    <row r="12" spans="1:5" ht="12.75">
      <c r="A12" s="17" t="s">
        <v>14</v>
      </c>
      <c r="B12" s="16"/>
      <c r="C12" s="31" t="s">
        <v>30</v>
      </c>
      <c r="D12" s="25" t="s">
        <v>31</v>
      </c>
      <c r="E12" s="34" t="s">
        <v>33</v>
      </c>
    </row>
    <row r="13" spans="1:5" ht="12.75">
      <c r="A13" s="17" t="s">
        <v>15</v>
      </c>
      <c r="B13" s="16"/>
      <c r="C13" s="29" t="s">
        <v>33</v>
      </c>
      <c r="D13" s="24" t="s">
        <v>34</v>
      </c>
      <c r="E13" s="35" t="s">
        <v>67</v>
      </c>
    </row>
    <row r="15" ht="12.75">
      <c r="A15" s="22" t="s">
        <v>21</v>
      </c>
    </row>
    <row r="16" spans="1:5" ht="12.75">
      <c r="A16" s="17" t="s">
        <v>8</v>
      </c>
      <c r="B16" s="16"/>
      <c r="C16" s="31" t="s">
        <v>35</v>
      </c>
      <c r="D16" s="32" t="s">
        <v>36</v>
      </c>
      <c r="E16" s="34" t="s">
        <v>35</v>
      </c>
    </row>
    <row r="17" spans="1:5" ht="12.75">
      <c r="A17" s="17" t="s">
        <v>9</v>
      </c>
      <c r="B17" s="16"/>
      <c r="C17" s="29" t="s">
        <v>41</v>
      </c>
      <c r="D17" s="33" t="s">
        <v>31</v>
      </c>
      <c r="E17" s="35" t="s">
        <v>51</v>
      </c>
    </row>
    <row r="19" ht="12.75">
      <c r="A19" s="22" t="s">
        <v>24</v>
      </c>
    </row>
    <row r="20" spans="1:5" ht="12.75">
      <c r="A20" s="17" t="s">
        <v>10</v>
      </c>
      <c r="B20" s="16"/>
      <c r="C20" s="31" t="s">
        <v>37</v>
      </c>
      <c r="D20" s="32" t="s">
        <v>38</v>
      </c>
      <c r="E20" s="34" t="s">
        <v>37</v>
      </c>
    </row>
    <row r="21" spans="1:5" ht="12.75">
      <c r="A21" s="17" t="s">
        <v>11</v>
      </c>
      <c r="B21" s="16"/>
      <c r="C21" s="29" t="s">
        <v>42</v>
      </c>
      <c r="D21" s="33" t="s">
        <v>38</v>
      </c>
      <c r="E21" s="35" t="s">
        <v>62</v>
      </c>
    </row>
    <row r="23" ht="12.75">
      <c r="A23" s="22" t="s">
        <v>22</v>
      </c>
    </row>
    <row r="24" spans="1:5" ht="12.75">
      <c r="A24" s="17" t="s">
        <v>12</v>
      </c>
      <c r="B24" s="16"/>
      <c r="C24" s="31" t="s">
        <v>39</v>
      </c>
      <c r="D24" s="32" t="s">
        <v>40</v>
      </c>
      <c r="E24" s="34" t="s">
        <v>61</v>
      </c>
    </row>
    <row r="25" spans="1:5" ht="12.75">
      <c r="A25" s="17" t="s">
        <v>13</v>
      </c>
      <c r="B25" s="16"/>
      <c r="C25" s="29" t="s">
        <v>43</v>
      </c>
      <c r="D25" s="33" t="s">
        <v>29</v>
      </c>
      <c r="E25" s="35" t="s">
        <v>62</v>
      </c>
    </row>
    <row r="27" s="20" customFormat="1" ht="12.75">
      <c r="A27" s="22"/>
    </row>
    <row r="28" spans="2:5" s="20" customFormat="1" ht="12.75">
      <c r="B28" s="18"/>
      <c r="C28" s="21"/>
      <c r="D28" s="21"/>
      <c r="E28" s="27"/>
    </row>
    <row r="29" spans="2:5" s="20" customFormat="1" ht="12.75">
      <c r="B29" s="18"/>
      <c r="C29" s="21"/>
      <c r="D29" s="21"/>
      <c r="E29" s="27"/>
    </row>
    <row r="30" s="20" customFormat="1" ht="12.75"/>
    <row r="31" s="20" customFormat="1" ht="12.75">
      <c r="A31" s="22"/>
    </row>
    <row r="32" spans="2:5" s="20" customFormat="1" ht="12.75">
      <c r="B32" s="18"/>
      <c r="C32" s="21"/>
      <c r="D32" s="21"/>
      <c r="E32" s="27"/>
    </row>
    <row r="33" spans="2:5" s="20" customFormat="1" ht="12.75">
      <c r="B33" s="18"/>
      <c r="C33" s="21"/>
      <c r="D33" s="21"/>
      <c r="E33" s="27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16"/>
  <sheetViews>
    <sheetView zoomScalePageLayoutView="0" workbookViewId="0" topLeftCell="A1">
      <selection activeCell="D2" sqref="D2:D3"/>
    </sheetView>
  </sheetViews>
  <sheetFormatPr defaultColWidth="11.57421875" defaultRowHeight="12.75"/>
  <cols>
    <col min="1" max="1" width="5.140625" style="54" customWidth="1"/>
    <col min="2" max="2" width="6.140625" style="54" customWidth="1"/>
    <col min="3" max="3" width="24.57421875" style="54" customWidth="1"/>
    <col min="4" max="4" width="12.28125" style="54" customWidth="1"/>
    <col min="5" max="5" width="7.57421875" style="54" customWidth="1"/>
    <col min="6" max="6" width="9.7109375" style="54" customWidth="1"/>
    <col min="7" max="7" width="9.140625" style="54" customWidth="1"/>
    <col min="8" max="8" width="8.140625" style="54" customWidth="1"/>
    <col min="9" max="10" width="8.28125" style="54" customWidth="1"/>
    <col min="11" max="16384" width="11.57421875" style="54" customWidth="1"/>
  </cols>
  <sheetData>
    <row r="1" ht="13.5" thickBot="1"/>
    <row r="2" spans="1:10" ht="17.25">
      <c r="A2" s="229"/>
      <c r="B2" s="48" t="s">
        <v>103</v>
      </c>
      <c r="C2" s="49"/>
      <c r="D2" s="49" t="s">
        <v>161</v>
      </c>
      <c r="E2" s="231"/>
      <c r="F2" s="232"/>
      <c r="G2" s="233"/>
      <c r="H2" s="233"/>
      <c r="I2" s="225"/>
      <c r="J2" s="225"/>
    </row>
    <row r="3" spans="1:10" ht="15">
      <c r="A3" s="229"/>
      <c r="B3" s="55" t="s">
        <v>104</v>
      </c>
      <c r="C3" s="53"/>
      <c r="D3" s="53" t="s">
        <v>27</v>
      </c>
      <c r="E3" s="235"/>
      <c r="F3" s="232"/>
      <c r="G3" s="233"/>
      <c r="H3" s="233"/>
      <c r="I3" s="225"/>
      <c r="J3" s="225"/>
    </row>
    <row r="4" spans="1:10" ht="15" thickBot="1">
      <c r="A4" s="229"/>
      <c r="B4" s="57" t="s">
        <v>105</v>
      </c>
      <c r="C4" s="58" t="s">
        <v>275</v>
      </c>
      <c r="D4" s="58" t="s">
        <v>353</v>
      </c>
      <c r="E4" s="237"/>
      <c r="F4" s="232"/>
      <c r="G4" s="233"/>
      <c r="H4" s="233"/>
      <c r="I4" s="225"/>
      <c r="J4" s="225"/>
    </row>
    <row r="5" spans="1:10" ht="15">
      <c r="A5" s="238"/>
      <c r="B5" s="239"/>
      <c r="C5" s="239"/>
      <c r="D5" s="239"/>
      <c r="E5" s="239"/>
      <c r="F5" s="238"/>
      <c r="G5" s="238"/>
      <c r="H5" s="238"/>
      <c r="I5" s="225"/>
      <c r="J5" s="225"/>
    </row>
    <row r="6" spans="1:10" ht="13.5">
      <c r="A6" s="255"/>
      <c r="B6" s="255" t="s">
        <v>3</v>
      </c>
      <c r="C6" s="255" t="s">
        <v>106</v>
      </c>
      <c r="D6" s="255" t="s">
        <v>5</v>
      </c>
      <c r="E6" s="255" t="s">
        <v>107</v>
      </c>
      <c r="F6" s="255" t="s">
        <v>108</v>
      </c>
      <c r="G6" s="255" t="s">
        <v>109</v>
      </c>
      <c r="H6" s="255" t="s">
        <v>110</v>
      </c>
      <c r="I6" s="256"/>
      <c r="J6" s="257"/>
    </row>
    <row r="7" spans="1:10" ht="13.5">
      <c r="A7" s="255" t="s">
        <v>282</v>
      </c>
      <c r="B7" s="258">
        <v>1251</v>
      </c>
      <c r="C7" s="259" t="s">
        <v>78</v>
      </c>
      <c r="D7" s="260" t="s">
        <v>45</v>
      </c>
      <c r="E7" s="255" t="s">
        <v>279</v>
      </c>
      <c r="F7" s="255"/>
      <c r="G7" s="255"/>
      <c r="H7" s="255" t="s">
        <v>285</v>
      </c>
      <c r="I7" s="256"/>
      <c r="J7" s="257"/>
    </row>
    <row r="8" spans="1:10" ht="13.5">
      <c r="A8" s="255" t="s">
        <v>285</v>
      </c>
      <c r="B8" s="261">
        <v>1176</v>
      </c>
      <c r="C8" s="259" t="s">
        <v>316</v>
      </c>
      <c r="D8" s="260" t="s">
        <v>31</v>
      </c>
      <c r="E8" s="255" t="s">
        <v>278</v>
      </c>
      <c r="F8" s="255"/>
      <c r="G8" s="255"/>
      <c r="H8" s="255" t="s">
        <v>278</v>
      </c>
      <c r="I8" s="256"/>
      <c r="J8" s="257"/>
    </row>
    <row r="9" spans="1:10" ht="13.5">
      <c r="A9" s="255" t="s">
        <v>278</v>
      </c>
      <c r="B9" s="258">
        <v>1174</v>
      </c>
      <c r="C9" s="259" t="s">
        <v>80</v>
      </c>
      <c r="D9" s="260" t="s">
        <v>40</v>
      </c>
      <c r="E9" s="255" t="s">
        <v>282</v>
      </c>
      <c r="F9" s="255"/>
      <c r="G9" s="255"/>
      <c r="H9" s="255" t="s">
        <v>281</v>
      </c>
      <c r="I9" s="256"/>
      <c r="J9" s="257"/>
    </row>
    <row r="10" spans="1:10" ht="13.5">
      <c r="A10" s="255" t="s">
        <v>279</v>
      </c>
      <c r="B10" s="258">
        <v>1139</v>
      </c>
      <c r="C10" s="259" t="s">
        <v>77</v>
      </c>
      <c r="D10" s="260" t="s">
        <v>45</v>
      </c>
      <c r="E10" s="255" t="s">
        <v>281</v>
      </c>
      <c r="F10" s="255"/>
      <c r="G10" s="255"/>
      <c r="H10" s="255" t="s">
        <v>282</v>
      </c>
      <c r="I10" s="256"/>
      <c r="J10" s="257"/>
    </row>
    <row r="11" spans="1:10" ht="13.5">
      <c r="A11" s="255" t="s">
        <v>281</v>
      </c>
      <c r="B11" s="258">
        <v>1094</v>
      </c>
      <c r="C11" s="259" t="s">
        <v>81</v>
      </c>
      <c r="D11" s="260" t="s">
        <v>82</v>
      </c>
      <c r="E11" s="255" t="s">
        <v>213</v>
      </c>
      <c r="F11" s="255"/>
      <c r="G11" s="255"/>
      <c r="H11" s="255" t="s">
        <v>287</v>
      </c>
      <c r="I11" s="256"/>
      <c r="J11" s="257"/>
    </row>
    <row r="12" spans="1:10" ht="13.5">
      <c r="A12" s="255" t="s">
        <v>287</v>
      </c>
      <c r="B12" s="258">
        <v>1009</v>
      </c>
      <c r="C12" s="259" t="s">
        <v>79</v>
      </c>
      <c r="D12" s="260" t="s">
        <v>31</v>
      </c>
      <c r="E12" s="255" t="s">
        <v>285</v>
      </c>
      <c r="F12" s="255"/>
      <c r="G12" s="255"/>
      <c r="H12" s="255" t="s">
        <v>279</v>
      </c>
      <c r="I12" s="256"/>
      <c r="J12" s="257"/>
    </row>
    <row r="13" spans="1:10" ht="15">
      <c r="A13" s="262"/>
      <c r="B13" s="262"/>
      <c r="C13" s="263"/>
      <c r="D13" s="263"/>
      <c r="E13" s="263"/>
      <c r="F13" s="263"/>
      <c r="G13" s="263"/>
      <c r="H13" s="263"/>
      <c r="I13" s="264"/>
      <c r="J13" s="264"/>
    </row>
    <row r="14" spans="1:10" ht="13.5">
      <c r="A14" s="257"/>
      <c r="B14" s="265"/>
      <c r="C14" s="255"/>
      <c r="D14" s="255" t="s">
        <v>111</v>
      </c>
      <c r="E14" s="255" t="s">
        <v>112</v>
      </c>
      <c r="F14" s="255" t="s">
        <v>113</v>
      </c>
      <c r="G14" s="255" t="s">
        <v>114</v>
      </c>
      <c r="H14" s="255" t="s">
        <v>115</v>
      </c>
      <c r="I14" s="255" t="s">
        <v>116</v>
      </c>
      <c r="J14" s="255" t="s">
        <v>117</v>
      </c>
    </row>
    <row r="15" spans="1:10" ht="15">
      <c r="A15" s="257"/>
      <c r="B15" s="265"/>
      <c r="C15" s="266" t="s">
        <v>118</v>
      </c>
      <c r="D15" s="255" t="s">
        <v>176</v>
      </c>
      <c r="E15" s="255" t="s">
        <v>173</v>
      </c>
      <c r="F15" s="255" t="s">
        <v>147</v>
      </c>
      <c r="G15" s="255" t="s">
        <v>163</v>
      </c>
      <c r="H15" s="255" t="s">
        <v>157</v>
      </c>
      <c r="I15" s="255" t="s">
        <v>294</v>
      </c>
      <c r="J15" s="222">
        <v>3</v>
      </c>
    </row>
    <row r="16" spans="1:10" ht="15">
      <c r="A16" s="257"/>
      <c r="B16" s="265"/>
      <c r="C16" s="266" t="s">
        <v>135</v>
      </c>
      <c r="D16" s="255" t="s">
        <v>147</v>
      </c>
      <c r="E16" s="255" t="s">
        <v>150</v>
      </c>
      <c r="F16" s="255" t="s">
        <v>154</v>
      </c>
      <c r="G16" s="255" t="s">
        <v>173</v>
      </c>
      <c r="H16" s="255" t="s">
        <v>174</v>
      </c>
      <c r="I16" s="255" t="s">
        <v>139</v>
      </c>
      <c r="J16" s="222">
        <v>6</v>
      </c>
    </row>
    <row r="17" spans="1:10" ht="15">
      <c r="A17" s="257"/>
      <c r="B17" s="265"/>
      <c r="C17" s="266" t="s">
        <v>132</v>
      </c>
      <c r="D17" s="255" t="s">
        <v>172</v>
      </c>
      <c r="E17" s="255" t="s">
        <v>163</v>
      </c>
      <c r="F17" s="255" t="s">
        <v>176</v>
      </c>
      <c r="G17" s="255" t="s">
        <v>154</v>
      </c>
      <c r="H17" s="255"/>
      <c r="I17" s="255" t="s">
        <v>134</v>
      </c>
      <c r="J17" s="222">
        <v>2</v>
      </c>
    </row>
    <row r="18" spans="1:10" ht="15">
      <c r="A18" s="257"/>
      <c r="B18" s="265"/>
      <c r="C18" s="266" t="s">
        <v>138</v>
      </c>
      <c r="D18" s="255" t="s">
        <v>154</v>
      </c>
      <c r="E18" s="255" t="s">
        <v>147</v>
      </c>
      <c r="F18" s="255" t="s">
        <v>149</v>
      </c>
      <c r="G18" s="255" t="s">
        <v>149</v>
      </c>
      <c r="H18" s="255"/>
      <c r="I18" s="255" t="s">
        <v>134</v>
      </c>
      <c r="J18" s="222">
        <v>5</v>
      </c>
    </row>
    <row r="19" spans="1:10" ht="15">
      <c r="A19" s="257"/>
      <c r="B19" s="265"/>
      <c r="C19" s="266" t="s">
        <v>119</v>
      </c>
      <c r="D19" s="255" t="s">
        <v>147</v>
      </c>
      <c r="E19" s="255" t="s">
        <v>155</v>
      </c>
      <c r="F19" s="255" t="s">
        <v>155</v>
      </c>
      <c r="G19" s="255"/>
      <c r="H19" s="255"/>
      <c r="I19" s="255" t="s">
        <v>291</v>
      </c>
      <c r="J19" s="222">
        <v>1</v>
      </c>
    </row>
    <row r="20" spans="1:10" ht="15">
      <c r="A20" s="257"/>
      <c r="B20" s="265"/>
      <c r="C20" s="266" t="s">
        <v>126</v>
      </c>
      <c r="D20" s="255" t="s">
        <v>158</v>
      </c>
      <c r="E20" s="255" t="s">
        <v>150</v>
      </c>
      <c r="F20" s="255" t="s">
        <v>164</v>
      </c>
      <c r="G20" s="255"/>
      <c r="H20" s="255"/>
      <c r="I20" s="255" t="s">
        <v>291</v>
      </c>
      <c r="J20" s="222">
        <v>4</v>
      </c>
    </row>
    <row r="21" spans="1:10" ht="15">
      <c r="A21" s="257"/>
      <c r="B21" s="265"/>
      <c r="C21" s="266" t="s">
        <v>134</v>
      </c>
      <c r="D21" s="255" t="s">
        <v>173</v>
      </c>
      <c r="E21" s="255" t="s">
        <v>151</v>
      </c>
      <c r="F21" s="255" t="s">
        <v>158</v>
      </c>
      <c r="G21" s="255" t="s">
        <v>150</v>
      </c>
      <c r="H21" s="255"/>
      <c r="I21" s="255" t="s">
        <v>292</v>
      </c>
      <c r="J21" s="222">
        <v>6</v>
      </c>
    </row>
    <row r="22" spans="1:10" ht="15">
      <c r="A22" s="257"/>
      <c r="B22" s="265"/>
      <c r="C22" s="266" t="s">
        <v>123</v>
      </c>
      <c r="D22" s="255" t="s">
        <v>155</v>
      </c>
      <c r="E22" s="255" t="s">
        <v>147</v>
      </c>
      <c r="F22" s="255" t="s">
        <v>154</v>
      </c>
      <c r="G22" s="255" t="s">
        <v>150</v>
      </c>
      <c r="H22" s="255"/>
      <c r="I22" s="255" t="s">
        <v>292</v>
      </c>
      <c r="J22" s="222">
        <v>4</v>
      </c>
    </row>
    <row r="23" spans="1:10" ht="15">
      <c r="A23" s="257"/>
      <c r="B23" s="265"/>
      <c r="C23" s="266" t="s">
        <v>129</v>
      </c>
      <c r="D23" s="255" t="s">
        <v>155</v>
      </c>
      <c r="E23" s="255" t="s">
        <v>148</v>
      </c>
      <c r="F23" s="255" t="s">
        <v>164</v>
      </c>
      <c r="G23" s="255"/>
      <c r="H23" s="255"/>
      <c r="I23" s="255" t="s">
        <v>291</v>
      </c>
      <c r="J23" s="222">
        <v>1</v>
      </c>
    </row>
    <row r="24" spans="1:10" ht="15">
      <c r="A24" s="257"/>
      <c r="B24" s="265"/>
      <c r="C24" s="266" t="s">
        <v>139</v>
      </c>
      <c r="D24" s="255" t="s">
        <v>149</v>
      </c>
      <c r="E24" s="255" t="s">
        <v>151</v>
      </c>
      <c r="F24" s="255" t="s">
        <v>173</v>
      </c>
      <c r="G24" s="255" t="s">
        <v>293</v>
      </c>
      <c r="H24" s="255" t="s">
        <v>148</v>
      </c>
      <c r="I24" s="255" t="s">
        <v>294</v>
      </c>
      <c r="J24" s="222">
        <v>5</v>
      </c>
    </row>
    <row r="25" spans="1:10" ht="15">
      <c r="A25" s="225"/>
      <c r="B25" s="267"/>
      <c r="C25" s="266" t="s">
        <v>122</v>
      </c>
      <c r="D25" s="266" t="s">
        <v>150</v>
      </c>
      <c r="E25" s="266" t="s">
        <v>155</v>
      </c>
      <c r="F25" s="266" t="s">
        <v>147</v>
      </c>
      <c r="G25" s="266"/>
      <c r="H25" s="266"/>
      <c r="I25" s="266" t="s">
        <v>291</v>
      </c>
      <c r="J25" s="222">
        <v>2</v>
      </c>
    </row>
    <row r="26" spans="1:10" ht="15">
      <c r="A26" s="225"/>
      <c r="B26" s="267"/>
      <c r="C26" s="266" t="s">
        <v>133</v>
      </c>
      <c r="D26" s="266" t="s">
        <v>148</v>
      </c>
      <c r="E26" s="266" t="s">
        <v>162</v>
      </c>
      <c r="F26" s="266" t="s">
        <v>150</v>
      </c>
      <c r="G26" s="266"/>
      <c r="H26" s="266"/>
      <c r="I26" s="266" t="s">
        <v>291</v>
      </c>
      <c r="J26" s="222">
        <v>3</v>
      </c>
    </row>
    <row r="27" spans="1:10" ht="15">
      <c r="A27" s="225"/>
      <c r="B27" s="267"/>
      <c r="C27" s="266" t="s">
        <v>142</v>
      </c>
      <c r="D27" s="266" t="s">
        <v>148</v>
      </c>
      <c r="E27" s="266" t="s">
        <v>149</v>
      </c>
      <c r="F27" s="266" t="s">
        <v>157</v>
      </c>
      <c r="G27" s="266" t="s">
        <v>147</v>
      </c>
      <c r="H27" s="266"/>
      <c r="I27" s="266" t="s">
        <v>292</v>
      </c>
      <c r="J27" s="222">
        <v>5</v>
      </c>
    </row>
    <row r="28" spans="1:10" ht="15">
      <c r="A28" s="225"/>
      <c r="B28" s="267"/>
      <c r="C28" s="266" t="s">
        <v>143</v>
      </c>
      <c r="D28" s="266" t="s">
        <v>154</v>
      </c>
      <c r="E28" s="266" t="s">
        <v>173</v>
      </c>
      <c r="F28" s="266" t="s">
        <v>148</v>
      </c>
      <c r="G28" s="266" t="s">
        <v>149</v>
      </c>
      <c r="H28" s="266"/>
      <c r="I28" s="266" t="s">
        <v>134</v>
      </c>
      <c r="J28" s="222">
        <v>6</v>
      </c>
    </row>
    <row r="29" spans="1:10" ht="15">
      <c r="A29" s="225"/>
      <c r="B29" s="267"/>
      <c r="C29" s="266" t="s">
        <v>144</v>
      </c>
      <c r="D29" s="266" t="s">
        <v>151</v>
      </c>
      <c r="E29" s="266" t="s">
        <v>154</v>
      </c>
      <c r="F29" s="266" t="s">
        <v>156</v>
      </c>
      <c r="G29" s="266" t="s">
        <v>173</v>
      </c>
      <c r="H29" s="266"/>
      <c r="I29" s="266" t="s">
        <v>134</v>
      </c>
      <c r="J29" s="222">
        <v>4</v>
      </c>
    </row>
    <row r="31" spans="1:10" ht="17.25">
      <c r="A31" s="229"/>
      <c r="B31" s="48" t="s">
        <v>103</v>
      </c>
      <c r="C31" s="49"/>
      <c r="D31" s="49" t="s">
        <v>161</v>
      </c>
      <c r="E31" s="231"/>
      <c r="F31" s="232"/>
      <c r="G31" s="233"/>
      <c r="H31" s="233"/>
      <c r="I31" s="225"/>
      <c r="J31" s="225"/>
    </row>
    <row r="32" spans="1:10" ht="15">
      <c r="A32" s="229"/>
      <c r="B32" s="55" t="s">
        <v>104</v>
      </c>
      <c r="C32" s="53"/>
      <c r="D32" s="53" t="s">
        <v>27</v>
      </c>
      <c r="E32" s="235"/>
      <c r="F32" s="232"/>
      <c r="G32" s="233"/>
      <c r="H32" s="233"/>
      <c r="I32" s="225"/>
      <c r="J32" s="225"/>
    </row>
    <row r="33" spans="1:10" ht="15" thickBot="1">
      <c r="A33" s="229"/>
      <c r="B33" s="57" t="s">
        <v>105</v>
      </c>
      <c r="C33" s="58" t="s">
        <v>275</v>
      </c>
      <c r="D33" s="58" t="s">
        <v>353</v>
      </c>
      <c r="E33" s="237"/>
      <c r="F33" s="232"/>
      <c r="G33" s="233"/>
      <c r="H33" s="233"/>
      <c r="I33" s="225"/>
      <c r="J33" s="225"/>
    </row>
    <row r="34" spans="1:10" ht="15">
      <c r="A34" s="238"/>
      <c r="B34" s="239"/>
      <c r="C34" s="239"/>
      <c r="D34" s="239"/>
      <c r="E34" s="239"/>
      <c r="F34" s="238"/>
      <c r="G34" s="238"/>
      <c r="H34" s="238"/>
      <c r="I34" s="225"/>
      <c r="J34" s="225"/>
    </row>
    <row r="35" spans="1:10" ht="13.5">
      <c r="A35" s="255"/>
      <c r="B35" s="255" t="s">
        <v>3</v>
      </c>
      <c r="C35" s="255" t="s">
        <v>146</v>
      </c>
      <c r="D35" s="255" t="s">
        <v>5</v>
      </c>
      <c r="E35" s="255" t="s">
        <v>107</v>
      </c>
      <c r="F35" s="255" t="s">
        <v>108</v>
      </c>
      <c r="G35" s="255" t="s">
        <v>109</v>
      </c>
      <c r="H35" s="255" t="s">
        <v>110</v>
      </c>
      <c r="I35" s="256"/>
      <c r="J35" s="257"/>
    </row>
    <row r="36" spans="1:10" ht="13.5">
      <c r="A36" s="255" t="s">
        <v>282</v>
      </c>
      <c r="B36" s="268" t="s">
        <v>354</v>
      </c>
      <c r="C36" s="259" t="s">
        <v>73</v>
      </c>
      <c r="D36" s="260" t="s">
        <v>40</v>
      </c>
      <c r="E36" s="255" t="s">
        <v>278</v>
      </c>
      <c r="F36" s="255"/>
      <c r="G36" s="255"/>
      <c r="H36" s="255" t="s">
        <v>285</v>
      </c>
      <c r="I36" s="256"/>
      <c r="J36" s="257"/>
    </row>
    <row r="37" spans="1:10" ht="13.5">
      <c r="A37" s="255" t="s">
        <v>285</v>
      </c>
      <c r="B37" s="269">
        <v>1214</v>
      </c>
      <c r="C37" s="259" t="s">
        <v>75</v>
      </c>
      <c r="D37" s="260" t="s">
        <v>45</v>
      </c>
      <c r="E37" s="255" t="s">
        <v>282</v>
      </c>
      <c r="F37" s="255"/>
      <c r="G37" s="255"/>
      <c r="H37" s="255" t="s">
        <v>281</v>
      </c>
      <c r="I37" s="256"/>
      <c r="J37" s="257"/>
    </row>
    <row r="38" spans="1:10" ht="13.5">
      <c r="A38" s="255" t="s">
        <v>278</v>
      </c>
      <c r="B38" s="268" t="s">
        <v>310</v>
      </c>
      <c r="C38" s="259" t="s">
        <v>311</v>
      </c>
      <c r="D38" s="260" t="s">
        <v>312</v>
      </c>
      <c r="E38" s="255" t="s">
        <v>278</v>
      </c>
      <c r="F38" s="255"/>
      <c r="G38" s="255"/>
      <c r="H38" s="255" t="s">
        <v>278</v>
      </c>
      <c r="I38" s="256"/>
      <c r="J38" s="257"/>
    </row>
    <row r="39" spans="1:10" ht="13.5">
      <c r="A39" s="255" t="s">
        <v>279</v>
      </c>
      <c r="B39" s="268" t="s">
        <v>355</v>
      </c>
      <c r="C39" s="259" t="s">
        <v>76</v>
      </c>
      <c r="D39" s="260" t="s">
        <v>356</v>
      </c>
      <c r="E39" s="255" t="s">
        <v>213</v>
      </c>
      <c r="F39" s="255"/>
      <c r="G39" s="255"/>
      <c r="H39" s="255" t="s">
        <v>287</v>
      </c>
      <c r="I39" s="256"/>
      <c r="J39" s="257"/>
    </row>
    <row r="40" spans="1:10" ht="13.5">
      <c r="A40" s="255" t="s">
        <v>281</v>
      </c>
      <c r="B40" s="268" t="s">
        <v>357</v>
      </c>
      <c r="C40" s="259" t="s">
        <v>74</v>
      </c>
      <c r="D40" s="260" t="s">
        <v>45</v>
      </c>
      <c r="E40" s="255" t="s">
        <v>278</v>
      </c>
      <c r="F40" s="255"/>
      <c r="G40" s="255"/>
      <c r="H40" s="255" t="s">
        <v>279</v>
      </c>
      <c r="I40" s="256"/>
      <c r="J40" s="257"/>
    </row>
    <row r="41" spans="1:10" ht="13.5">
      <c r="A41" s="255" t="s">
        <v>287</v>
      </c>
      <c r="B41" s="268" t="s">
        <v>358</v>
      </c>
      <c r="C41" s="259" t="s">
        <v>72</v>
      </c>
      <c r="D41" s="260" t="s">
        <v>31</v>
      </c>
      <c r="E41" s="255" t="s">
        <v>281</v>
      </c>
      <c r="F41" s="255"/>
      <c r="G41" s="255"/>
      <c r="H41" s="255" t="s">
        <v>282</v>
      </c>
      <c r="I41" s="256"/>
      <c r="J41" s="257"/>
    </row>
    <row r="42" spans="1:10" ht="15">
      <c r="A42" s="262"/>
      <c r="E42" s="263"/>
      <c r="F42" s="263"/>
      <c r="G42" s="263"/>
      <c r="H42" s="263"/>
      <c r="I42" s="264"/>
      <c r="J42" s="264"/>
    </row>
    <row r="43" spans="1:10" ht="13.5">
      <c r="A43" s="257"/>
      <c r="B43" s="265"/>
      <c r="C43" s="255"/>
      <c r="D43" s="255" t="s">
        <v>111</v>
      </c>
      <c r="E43" s="255" t="s">
        <v>112</v>
      </c>
      <c r="F43" s="255" t="s">
        <v>113</v>
      </c>
      <c r="G43" s="255" t="s">
        <v>114</v>
      </c>
      <c r="H43" s="255" t="s">
        <v>115</v>
      </c>
      <c r="I43" s="255" t="s">
        <v>116</v>
      </c>
      <c r="J43" s="255" t="s">
        <v>117</v>
      </c>
    </row>
    <row r="44" spans="1:10" ht="15">
      <c r="A44" s="257"/>
      <c r="B44" s="265"/>
      <c r="C44" s="266" t="s">
        <v>118</v>
      </c>
      <c r="D44" s="255" t="s">
        <v>155</v>
      </c>
      <c r="E44" s="255" t="s">
        <v>154</v>
      </c>
      <c r="F44" s="255" t="s">
        <v>359</v>
      </c>
      <c r="G44" s="255" t="s">
        <v>163</v>
      </c>
      <c r="H44" s="255" t="s">
        <v>175</v>
      </c>
      <c r="I44" s="255" t="s">
        <v>139</v>
      </c>
      <c r="J44" s="222">
        <v>3</v>
      </c>
    </row>
    <row r="45" spans="1:10" ht="15">
      <c r="A45" s="257"/>
      <c r="B45" s="265"/>
      <c r="C45" s="266" t="s">
        <v>135</v>
      </c>
      <c r="D45" s="255" t="s">
        <v>150</v>
      </c>
      <c r="E45" s="255" t="s">
        <v>148</v>
      </c>
      <c r="F45" s="255" t="s">
        <v>164</v>
      </c>
      <c r="G45" s="255"/>
      <c r="H45" s="255"/>
      <c r="I45" s="255" t="s">
        <v>291</v>
      </c>
      <c r="J45" s="222">
        <v>6</v>
      </c>
    </row>
    <row r="46" spans="1:10" ht="15">
      <c r="A46" s="257"/>
      <c r="B46" s="265"/>
      <c r="C46" s="266" t="s">
        <v>132</v>
      </c>
      <c r="D46" s="255" t="s">
        <v>149</v>
      </c>
      <c r="E46" s="255" t="s">
        <v>163</v>
      </c>
      <c r="F46" s="255" t="s">
        <v>153</v>
      </c>
      <c r="G46" s="255"/>
      <c r="H46" s="255"/>
      <c r="I46" s="255" t="s">
        <v>299</v>
      </c>
      <c r="J46" s="222">
        <v>2</v>
      </c>
    </row>
    <row r="47" spans="1:10" ht="15">
      <c r="A47" s="257"/>
      <c r="B47" s="265"/>
      <c r="C47" s="266" t="s">
        <v>138</v>
      </c>
      <c r="D47" s="255" t="s">
        <v>151</v>
      </c>
      <c r="E47" s="255" t="s">
        <v>162</v>
      </c>
      <c r="F47" s="255" t="s">
        <v>162</v>
      </c>
      <c r="G47" s="255"/>
      <c r="H47" s="255"/>
      <c r="I47" s="255" t="s">
        <v>291</v>
      </c>
      <c r="J47" s="222">
        <v>5</v>
      </c>
    </row>
    <row r="48" spans="1:10" ht="15">
      <c r="A48" s="257"/>
      <c r="B48" s="265"/>
      <c r="C48" s="266" t="s">
        <v>119</v>
      </c>
      <c r="D48" s="255" t="s">
        <v>173</v>
      </c>
      <c r="E48" s="255" t="s">
        <v>149</v>
      </c>
      <c r="F48" s="255" t="s">
        <v>148</v>
      </c>
      <c r="G48" s="255" t="s">
        <v>156</v>
      </c>
      <c r="H48" s="255"/>
      <c r="I48" s="255" t="s">
        <v>134</v>
      </c>
      <c r="J48" s="222">
        <v>1</v>
      </c>
    </row>
    <row r="49" spans="1:10" ht="15">
      <c r="A49" s="257"/>
      <c r="B49" s="265"/>
      <c r="C49" s="266" t="s">
        <v>126</v>
      </c>
      <c r="D49" s="255" t="s">
        <v>157</v>
      </c>
      <c r="E49" s="255" t="s">
        <v>360</v>
      </c>
      <c r="F49" s="255" t="s">
        <v>164</v>
      </c>
      <c r="G49" s="255"/>
      <c r="H49" s="255"/>
      <c r="I49" s="255" t="s">
        <v>291</v>
      </c>
      <c r="J49" s="222">
        <v>4</v>
      </c>
    </row>
    <row r="50" spans="1:10" ht="15">
      <c r="A50" s="257"/>
      <c r="B50" s="265"/>
      <c r="C50" s="266" t="s">
        <v>134</v>
      </c>
      <c r="D50" s="255" t="s">
        <v>147</v>
      </c>
      <c r="E50" s="255" t="s">
        <v>360</v>
      </c>
      <c r="F50" s="255" t="s">
        <v>150</v>
      </c>
      <c r="G50" s="255"/>
      <c r="H50" s="255"/>
      <c r="I50" s="255" t="s">
        <v>291</v>
      </c>
      <c r="J50" s="222">
        <v>6</v>
      </c>
    </row>
    <row r="51" spans="1:10" ht="15">
      <c r="A51" s="257"/>
      <c r="B51" s="265"/>
      <c r="C51" s="266" t="s">
        <v>123</v>
      </c>
      <c r="D51" s="255" t="s">
        <v>151</v>
      </c>
      <c r="E51" s="255" t="s">
        <v>165</v>
      </c>
      <c r="F51" s="255" t="s">
        <v>154</v>
      </c>
      <c r="G51" s="255" t="s">
        <v>165</v>
      </c>
      <c r="H51" s="255"/>
      <c r="I51" s="255" t="s">
        <v>134</v>
      </c>
      <c r="J51" s="222">
        <v>4</v>
      </c>
    </row>
    <row r="52" spans="1:10" ht="15">
      <c r="A52" s="257"/>
      <c r="B52" s="265"/>
      <c r="C52" s="266" t="s">
        <v>129</v>
      </c>
      <c r="D52" s="255" t="s">
        <v>297</v>
      </c>
      <c r="E52" s="255" t="s">
        <v>165</v>
      </c>
      <c r="F52" s="255" t="s">
        <v>149</v>
      </c>
      <c r="G52" s="255"/>
      <c r="H52" s="255"/>
      <c r="I52" s="255" t="s">
        <v>299</v>
      </c>
      <c r="J52" s="222">
        <v>1</v>
      </c>
    </row>
    <row r="53" spans="1:10" ht="15">
      <c r="A53" s="257"/>
      <c r="B53" s="265"/>
      <c r="C53" s="266" t="s">
        <v>139</v>
      </c>
      <c r="D53" s="255" t="s">
        <v>361</v>
      </c>
      <c r="E53" s="255" t="s">
        <v>149</v>
      </c>
      <c r="F53" s="255" t="s">
        <v>165</v>
      </c>
      <c r="G53" s="255"/>
      <c r="H53" s="255"/>
      <c r="I53" s="255" t="s">
        <v>299</v>
      </c>
      <c r="J53" s="222">
        <v>5</v>
      </c>
    </row>
    <row r="54" spans="1:10" ht="15">
      <c r="A54" s="225"/>
      <c r="B54" s="267"/>
      <c r="C54" s="255" t="s">
        <v>122</v>
      </c>
      <c r="D54" s="255" t="s">
        <v>154</v>
      </c>
      <c r="E54" s="255" t="s">
        <v>173</v>
      </c>
      <c r="F54" s="255" t="s">
        <v>174</v>
      </c>
      <c r="G54" s="255"/>
      <c r="H54" s="255"/>
      <c r="I54" s="255" t="s">
        <v>299</v>
      </c>
      <c r="J54" s="222">
        <v>2</v>
      </c>
    </row>
    <row r="55" spans="1:10" ht="15">
      <c r="A55" s="225"/>
      <c r="B55" s="267"/>
      <c r="C55" s="255" t="s">
        <v>133</v>
      </c>
      <c r="D55" s="255" t="s">
        <v>165</v>
      </c>
      <c r="E55" s="255" t="s">
        <v>163</v>
      </c>
      <c r="F55" s="255" t="s">
        <v>173</v>
      </c>
      <c r="G55" s="255"/>
      <c r="H55" s="255"/>
      <c r="I55" s="255" t="s">
        <v>299</v>
      </c>
      <c r="J55" s="222">
        <v>3</v>
      </c>
    </row>
    <row r="56" spans="1:10" ht="15">
      <c r="A56" s="225"/>
      <c r="B56" s="267"/>
      <c r="C56" s="255" t="s">
        <v>142</v>
      </c>
      <c r="D56" s="255" t="s">
        <v>162</v>
      </c>
      <c r="E56" s="255" t="s">
        <v>151</v>
      </c>
      <c r="F56" s="255" t="s">
        <v>158</v>
      </c>
      <c r="G56" s="255"/>
      <c r="H56" s="255"/>
      <c r="I56" s="255" t="s">
        <v>291</v>
      </c>
      <c r="J56" s="222">
        <v>5</v>
      </c>
    </row>
    <row r="57" spans="1:10" ht="15">
      <c r="A57" s="225"/>
      <c r="B57" s="267"/>
      <c r="C57" s="270" t="s">
        <v>143</v>
      </c>
      <c r="D57" s="270" t="s">
        <v>162</v>
      </c>
      <c r="E57" s="270" t="s">
        <v>155</v>
      </c>
      <c r="F57" s="270" t="s">
        <v>148</v>
      </c>
      <c r="G57" s="270"/>
      <c r="H57" s="270"/>
      <c r="I57" s="270" t="s">
        <v>291</v>
      </c>
      <c r="J57" s="271">
        <v>6</v>
      </c>
    </row>
    <row r="58" spans="1:10" ht="15">
      <c r="A58" s="225"/>
      <c r="B58" s="225"/>
      <c r="C58" s="272" t="s">
        <v>144</v>
      </c>
      <c r="D58" s="272" t="s">
        <v>149</v>
      </c>
      <c r="E58" s="272" t="s">
        <v>148</v>
      </c>
      <c r="F58" s="272" t="s">
        <v>174</v>
      </c>
      <c r="G58" s="272" t="s">
        <v>174</v>
      </c>
      <c r="H58" s="272"/>
      <c r="I58" s="272" t="s">
        <v>134</v>
      </c>
      <c r="J58" s="273">
        <v>4</v>
      </c>
    </row>
    <row r="59" s="69" customFormat="1" ht="12.75"/>
    <row r="60" spans="1:10" s="69" customFormat="1" ht="17.25">
      <c r="A60" s="233"/>
      <c r="B60" s="223"/>
      <c r="C60" s="223"/>
      <c r="D60" s="223"/>
      <c r="E60" s="223"/>
      <c r="F60" s="233"/>
      <c r="G60" s="233"/>
      <c r="H60" s="233"/>
      <c r="I60" s="225"/>
      <c r="J60" s="225"/>
    </row>
    <row r="61" spans="1:10" s="69" customFormat="1" ht="15">
      <c r="A61" s="233"/>
      <c r="B61" s="225"/>
      <c r="C61" s="225"/>
      <c r="D61" s="225"/>
      <c r="E61" s="225"/>
      <c r="F61" s="233"/>
      <c r="G61" s="233"/>
      <c r="H61" s="233"/>
      <c r="I61" s="225"/>
      <c r="J61" s="225"/>
    </row>
    <row r="62" spans="1:10" s="69" customFormat="1" ht="15">
      <c r="A62" s="233"/>
      <c r="B62" s="225"/>
      <c r="C62" s="225"/>
      <c r="D62" s="225"/>
      <c r="E62" s="225"/>
      <c r="F62" s="233"/>
      <c r="G62" s="233"/>
      <c r="H62" s="233"/>
      <c r="I62" s="225"/>
      <c r="J62" s="225"/>
    </row>
    <row r="63" spans="1:10" s="69" customFormat="1" ht="15">
      <c r="A63" s="233"/>
      <c r="B63" s="233"/>
      <c r="C63" s="233"/>
      <c r="D63" s="233"/>
      <c r="E63" s="233"/>
      <c r="F63" s="233"/>
      <c r="G63" s="233"/>
      <c r="H63" s="233"/>
      <c r="I63" s="225"/>
      <c r="J63" s="225"/>
    </row>
    <row r="64" spans="1:10" s="69" customFormat="1" ht="13.5">
      <c r="A64" s="257"/>
      <c r="B64" s="257"/>
      <c r="C64" s="257"/>
      <c r="D64" s="257"/>
      <c r="E64" s="257"/>
      <c r="F64" s="257"/>
      <c r="G64" s="257"/>
      <c r="H64" s="257"/>
      <c r="I64" s="257"/>
      <c r="J64" s="257"/>
    </row>
    <row r="65" spans="1:10" s="69" customFormat="1" ht="13.5">
      <c r="A65" s="257"/>
      <c r="B65" s="257"/>
      <c r="C65" s="257"/>
      <c r="D65" s="257"/>
      <c r="E65" s="257"/>
      <c r="F65" s="257"/>
      <c r="G65" s="257"/>
      <c r="H65" s="257"/>
      <c r="I65" s="257"/>
      <c r="J65" s="257"/>
    </row>
    <row r="66" spans="1:10" s="69" customFormat="1" ht="13.5">
      <c r="A66" s="257"/>
      <c r="B66" s="257"/>
      <c r="C66" s="257"/>
      <c r="D66" s="257"/>
      <c r="E66" s="257"/>
      <c r="F66" s="257"/>
      <c r="G66" s="257"/>
      <c r="H66" s="257"/>
      <c r="I66" s="257"/>
      <c r="J66" s="257"/>
    </row>
    <row r="67" spans="1:10" s="69" customFormat="1" ht="13.5">
      <c r="A67" s="257"/>
      <c r="B67" s="257"/>
      <c r="C67" s="257"/>
      <c r="D67" s="257"/>
      <c r="E67" s="257"/>
      <c r="F67" s="257"/>
      <c r="G67" s="257"/>
      <c r="H67" s="257"/>
      <c r="I67" s="257"/>
      <c r="J67" s="257"/>
    </row>
    <row r="68" spans="1:10" s="69" customFormat="1" ht="13.5">
      <c r="A68" s="257"/>
      <c r="B68" s="257"/>
      <c r="C68" s="257"/>
      <c r="D68" s="257"/>
      <c r="E68" s="257"/>
      <c r="F68" s="257"/>
      <c r="G68" s="257"/>
      <c r="H68" s="257"/>
      <c r="I68" s="257"/>
      <c r="J68" s="257"/>
    </row>
    <row r="69" spans="1:10" s="69" customFormat="1" ht="13.5">
      <c r="A69" s="257"/>
      <c r="B69" s="257"/>
      <c r="C69" s="257"/>
      <c r="D69" s="257"/>
      <c r="E69" s="257"/>
      <c r="F69" s="257"/>
      <c r="G69" s="257"/>
      <c r="H69" s="257"/>
      <c r="I69" s="257"/>
      <c r="J69" s="257"/>
    </row>
    <row r="70" spans="1:10" s="69" customFormat="1" ht="13.5">
      <c r="A70" s="257"/>
      <c r="B70" s="257"/>
      <c r="C70" s="257"/>
      <c r="D70" s="257"/>
      <c r="E70" s="257"/>
      <c r="F70" s="257"/>
      <c r="G70" s="257"/>
      <c r="H70" s="257"/>
      <c r="I70" s="257"/>
      <c r="J70" s="257"/>
    </row>
    <row r="71" spans="1:10" s="69" customFormat="1" ht="15">
      <c r="A71" s="257"/>
      <c r="B71" s="257"/>
      <c r="C71" s="225"/>
      <c r="D71" s="225"/>
      <c r="E71" s="225"/>
      <c r="F71" s="225"/>
      <c r="G71" s="225"/>
      <c r="H71" s="225"/>
      <c r="I71" s="225"/>
      <c r="J71" s="225"/>
    </row>
    <row r="72" spans="1:10" s="69" customFormat="1" ht="13.5">
      <c r="A72" s="257"/>
      <c r="B72" s="257"/>
      <c r="C72" s="257"/>
      <c r="D72" s="257"/>
      <c r="E72" s="257"/>
      <c r="F72" s="257"/>
      <c r="G72" s="257"/>
      <c r="H72" s="257"/>
      <c r="I72" s="257"/>
      <c r="J72" s="257"/>
    </row>
    <row r="73" spans="1:10" s="69" customFormat="1" ht="15">
      <c r="A73" s="257"/>
      <c r="B73" s="257"/>
      <c r="C73" s="225"/>
      <c r="D73" s="257"/>
      <c r="E73" s="257"/>
      <c r="F73" s="257"/>
      <c r="G73" s="257"/>
      <c r="H73" s="257"/>
      <c r="I73" s="257"/>
      <c r="J73" s="228"/>
    </row>
    <row r="74" spans="1:10" s="69" customFormat="1" ht="15">
      <c r="A74" s="257"/>
      <c r="B74" s="257"/>
      <c r="C74" s="225"/>
      <c r="D74" s="257"/>
      <c r="E74" s="257"/>
      <c r="F74" s="257"/>
      <c r="G74" s="257"/>
      <c r="H74" s="257"/>
      <c r="I74" s="257"/>
      <c r="J74" s="228"/>
    </row>
    <row r="75" spans="1:10" s="69" customFormat="1" ht="15">
      <c r="A75" s="257"/>
      <c r="B75" s="257"/>
      <c r="C75" s="225"/>
      <c r="D75" s="257"/>
      <c r="E75" s="257"/>
      <c r="F75" s="257"/>
      <c r="G75" s="257"/>
      <c r="H75" s="257"/>
      <c r="I75" s="257"/>
      <c r="J75" s="228"/>
    </row>
    <row r="76" spans="1:10" s="69" customFormat="1" ht="15">
      <c r="A76" s="257"/>
      <c r="B76" s="257"/>
      <c r="C76" s="225"/>
      <c r="D76" s="257"/>
      <c r="E76" s="257"/>
      <c r="F76" s="257"/>
      <c r="G76" s="257"/>
      <c r="H76" s="257"/>
      <c r="I76" s="257"/>
      <c r="J76" s="228"/>
    </row>
    <row r="77" spans="1:10" s="69" customFormat="1" ht="15">
      <c r="A77" s="257"/>
      <c r="B77" s="257"/>
      <c r="C77" s="225"/>
      <c r="D77" s="257"/>
      <c r="E77" s="257"/>
      <c r="F77" s="257"/>
      <c r="G77" s="257"/>
      <c r="H77" s="257"/>
      <c r="I77" s="257"/>
      <c r="J77" s="228"/>
    </row>
    <row r="78" spans="1:10" s="69" customFormat="1" ht="15">
      <c r="A78" s="257"/>
      <c r="B78" s="257"/>
      <c r="C78" s="225"/>
      <c r="D78" s="257"/>
      <c r="E78" s="257"/>
      <c r="F78" s="257"/>
      <c r="G78" s="257"/>
      <c r="H78" s="257"/>
      <c r="I78" s="257"/>
      <c r="J78" s="228"/>
    </row>
    <row r="79" spans="1:10" s="69" customFormat="1" ht="15">
      <c r="A79" s="257"/>
      <c r="B79" s="257"/>
      <c r="C79" s="225"/>
      <c r="D79" s="257"/>
      <c r="E79" s="257"/>
      <c r="F79" s="257"/>
      <c r="G79" s="257"/>
      <c r="H79" s="257"/>
      <c r="I79" s="257"/>
      <c r="J79" s="228"/>
    </row>
    <row r="80" spans="1:10" s="69" customFormat="1" ht="15">
      <c r="A80" s="257"/>
      <c r="B80" s="257"/>
      <c r="C80" s="225"/>
      <c r="D80" s="257"/>
      <c r="E80" s="257"/>
      <c r="F80" s="257"/>
      <c r="G80" s="257"/>
      <c r="H80" s="257"/>
      <c r="I80" s="257"/>
      <c r="J80" s="228"/>
    </row>
    <row r="81" spans="1:10" s="69" customFormat="1" ht="15">
      <c r="A81" s="257"/>
      <c r="B81" s="257"/>
      <c r="C81" s="225"/>
      <c r="D81" s="257"/>
      <c r="E81" s="257"/>
      <c r="F81" s="257"/>
      <c r="G81" s="257"/>
      <c r="H81" s="257"/>
      <c r="I81" s="257"/>
      <c r="J81" s="228"/>
    </row>
    <row r="82" spans="1:10" s="69" customFormat="1" ht="15">
      <c r="A82" s="257"/>
      <c r="B82" s="257"/>
      <c r="C82" s="225"/>
      <c r="D82" s="257"/>
      <c r="E82" s="257"/>
      <c r="F82" s="257"/>
      <c r="G82" s="257"/>
      <c r="H82" s="257"/>
      <c r="I82" s="257"/>
      <c r="J82" s="228"/>
    </row>
    <row r="83" spans="1:10" s="69" customFormat="1" ht="15">
      <c r="A83" s="225"/>
      <c r="B83" s="225"/>
      <c r="C83" s="225"/>
      <c r="D83" s="225"/>
      <c r="E83" s="225"/>
      <c r="F83" s="225"/>
      <c r="G83" s="225"/>
      <c r="H83" s="225"/>
      <c r="I83" s="225"/>
      <c r="J83" s="228"/>
    </row>
    <row r="84" spans="1:10" s="69" customFormat="1" ht="15">
      <c r="A84" s="225"/>
      <c r="B84" s="225"/>
      <c r="C84" s="225"/>
      <c r="D84" s="225"/>
      <c r="E84" s="225"/>
      <c r="F84" s="225"/>
      <c r="G84" s="225"/>
      <c r="H84" s="225"/>
      <c r="I84" s="225"/>
      <c r="J84" s="228"/>
    </row>
    <row r="85" spans="1:10" s="69" customFormat="1" ht="15">
      <c r="A85" s="225"/>
      <c r="B85" s="225"/>
      <c r="C85" s="225"/>
      <c r="D85" s="225"/>
      <c r="E85" s="225"/>
      <c r="F85" s="225"/>
      <c r="G85" s="225"/>
      <c r="H85" s="225"/>
      <c r="I85" s="225"/>
      <c r="J85" s="228"/>
    </row>
    <row r="86" spans="1:10" s="69" customFormat="1" ht="15">
      <c r="A86" s="225"/>
      <c r="B86" s="225"/>
      <c r="C86" s="225"/>
      <c r="D86" s="225"/>
      <c r="E86" s="225"/>
      <c r="F86" s="225"/>
      <c r="G86" s="225"/>
      <c r="H86" s="225"/>
      <c r="I86" s="225"/>
      <c r="J86" s="228"/>
    </row>
    <row r="87" spans="1:10" s="69" customFormat="1" ht="15">
      <c r="A87" s="225"/>
      <c r="B87" s="225"/>
      <c r="C87" s="225"/>
      <c r="D87" s="225"/>
      <c r="E87" s="225"/>
      <c r="F87" s="225"/>
      <c r="G87" s="225"/>
      <c r="H87" s="225"/>
      <c r="I87" s="225"/>
      <c r="J87" s="228"/>
    </row>
    <row r="88" s="69" customFormat="1" ht="12.75"/>
    <row r="89" spans="1:10" s="69" customFormat="1" ht="17.25">
      <c r="A89" s="233"/>
      <c r="B89" s="223"/>
      <c r="C89" s="223"/>
      <c r="D89" s="223"/>
      <c r="E89" s="223"/>
      <c r="F89" s="233"/>
      <c r="G89" s="233"/>
      <c r="H89" s="233"/>
      <c r="I89" s="225"/>
      <c r="J89" s="225"/>
    </row>
    <row r="90" spans="1:10" s="69" customFormat="1" ht="15">
      <c r="A90" s="233"/>
      <c r="B90" s="225"/>
      <c r="C90" s="225"/>
      <c r="D90" s="225"/>
      <c r="E90" s="225"/>
      <c r="F90" s="233"/>
      <c r="G90" s="233"/>
      <c r="H90" s="233"/>
      <c r="I90" s="225"/>
      <c r="J90" s="225"/>
    </row>
    <row r="91" spans="1:10" s="69" customFormat="1" ht="15">
      <c r="A91" s="233"/>
      <c r="B91" s="225"/>
      <c r="C91" s="225"/>
      <c r="D91" s="225"/>
      <c r="E91" s="225"/>
      <c r="F91" s="233"/>
      <c r="G91" s="233"/>
      <c r="H91" s="233"/>
      <c r="I91" s="225"/>
      <c r="J91" s="225"/>
    </row>
    <row r="92" spans="1:10" s="69" customFormat="1" ht="15">
      <c r="A92" s="233"/>
      <c r="B92" s="233"/>
      <c r="C92" s="233"/>
      <c r="D92" s="233"/>
      <c r="E92" s="233"/>
      <c r="F92" s="233"/>
      <c r="G92" s="233"/>
      <c r="H92" s="233"/>
      <c r="I92" s="225"/>
      <c r="J92" s="225"/>
    </row>
    <row r="93" spans="1:10" s="69" customFormat="1" ht="13.5">
      <c r="A93" s="257"/>
      <c r="B93" s="257"/>
      <c r="C93" s="257"/>
      <c r="D93" s="257"/>
      <c r="E93" s="257"/>
      <c r="F93" s="257"/>
      <c r="G93" s="257"/>
      <c r="H93" s="257"/>
      <c r="I93" s="257"/>
      <c r="J93" s="257"/>
    </row>
    <row r="94" spans="1:10" s="69" customFormat="1" ht="13.5">
      <c r="A94" s="257"/>
      <c r="B94" s="257"/>
      <c r="C94" s="257"/>
      <c r="D94" s="257"/>
      <c r="E94" s="257"/>
      <c r="F94" s="257"/>
      <c r="G94" s="257"/>
      <c r="H94" s="257"/>
      <c r="I94" s="257"/>
      <c r="J94" s="257"/>
    </row>
    <row r="95" spans="1:10" s="69" customFormat="1" ht="13.5">
      <c r="A95" s="257"/>
      <c r="B95" s="257"/>
      <c r="C95" s="257"/>
      <c r="D95" s="257"/>
      <c r="E95" s="257"/>
      <c r="F95" s="257"/>
      <c r="G95" s="257"/>
      <c r="H95" s="257"/>
      <c r="I95" s="257"/>
      <c r="J95" s="257"/>
    </row>
    <row r="96" spans="1:10" s="69" customFormat="1" ht="13.5">
      <c r="A96" s="257"/>
      <c r="B96" s="257"/>
      <c r="C96" s="257"/>
      <c r="D96" s="257"/>
      <c r="E96" s="257"/>
      <c r="F96" s="257"/>
      <c r="G96" s="257"/>
      <c r="H96" s="257"/>
      <c r="I96" s="257"/>
      <c r="J96" s="257"/>
    </row>
    <row r="97" spans="1:10" s="69" customFormat="1" ht="13.5">
      <c r="A97" s="257"/>
      <c r="B97" s="257"/>
      <c r="C97" s="257"/>
      <c r="D97" s="257"/>
      <c r="E97" s="257"/>
      <c r="F97" s="257"/>
      <c r="G97" s="257"/>
      <c r="H97" s="257"/>
      <c r="I97" s="257"/>
      <c r="J97" s="257"/>
    </row>
    <row r="98" spans="1:10" s="69" customFormat="1" ht="13.5">
      <c r="A98" s="257"/>
      <c r="B98" s="257"/>
      <c r="C98" s="257"/>
      <c r="D98" s="257"/>
      <c r="E98" s="257"/>
      <c r="F98" s="257"/>
      <c r="G98" s="257"/>
      <c r="H98" s="257"/>
      <c r="I98" s="257"/>
      <c r="J98" s="257"/>
    </row>
    <row r="99" spans="1:10" s="69" customFormat="1" ht="13.5">
      <c r="A99" s="257"/>
      <c r="B99" s="257"/>
      <c r="C99" s="257"/>
      <c r="D99" s="257"/>
      <c r="E99" s="257"/>
      <c r="F99" s="257"/>
      <c r="G99" s="257"/>
      <c r="H99" s="257"/>
      <c r="I99" s="257"/>
      <c r="J99" s="257"/>
    </row>
    <row r="100" spans="1:10" s="69" customFormat="1" ht="15">
      <c r="A100" s="257"/>
      <c r="B100" s="257"/>
      <c r="C100" s="225"/>
      <c r="D100" s="225"/>
      <c r="E100" s="225"/>
      <c r="F100" s="225"/>
      <c r="G100" s="225"/>
      <c r="H100" s="225"/>
      <c r="I100" s="225"/>
      <c r="J100" s="225"/>
    </row>
    <row r="101" spans="1:10" s="69" customFormat="1" ht="13.5">
      <c r="A101" s="257"/>
      <c r="B101" s="257"/>
      <c r="C101" s="257"/>
      <c r="D101" s="257"/>
      <c r="E101" s="257"/>
      <c r="F101" s="257"/>
      <c r="G101" s="257"/>
      <c r="H101" s="257"/>
      <c r="I101" s="257"/>
      <c r="J101" s="257"/>
    </row>
    <row r="102" spans="1:10" s="69" customFormat="1" ht="15">
      <c r="A102" s="257"/>
      <c r="B102" s="257"/>
      <c r="C102" s="225"/>
      <c r="D102" s="257"/>
      <c r="E102" s="257"/>
      <c r="F102" s="257"/>
      <c r="G102" s="257"/>
      <c r="H102" s="257"/>
      <c r="I102" s="257"/>
      <c r="J102" s="228"/>
    </row>
    <row r="103" spans="1:10" s="69" customFormat="1" ht="15">
      <c r="A103" s="257"/>
      <c r="B103" s="257"/>
      <c r="C103" s="225"/>
      <c r="D103" s="257"/>
      <c r="E103" s="257"/>
      <c r="F103" s="257"/>
      <c r="G103" s="257"/>
      <c r="H103" s="257"/>
      <c r="I103" s="257"/>
      <c r="J103" s="228"/>
    </row>
    <row r="104" spans="1:10" s="69" customFormat="1" ht="15">
      <c r="A104" s="257"/>
      <c r="B104" s="257"/>
      <c r="C104" s="225"/>
      <c r="D104" s="257"/>
      <c r="E104" s="257"/>
      <c r="F104" s="257"/>
      <c r="G104" s="257"/>
      <c r="H104" s="257"/>
      <c r="I104" s="257"/>
      <c r="J104" s="228"/>
    </row>
    <row r="105" spans="1:10" s="69" customFormat="1" ht="15">
      <c r="A105" s="257"/>
      <c r="B105" s="257"/>
      <c r="C105" s="225"/>
      <c r="D105" s="257"/>
      <c r="E105" s="257"/>
      <c r="F105" s="257"/>
      <c r="G105" s="257"/>
      <c r="H105" s="257"/>
      <c r="I105" s="257"/>
      <c r="J105" s="228"/>
    </row>
    <row r="106" spans="1:10" s="69" customFormat="1" ht="15">
      <c r="A106" s="257"/>
      <c r="B106" s="257"/>
      <c r="C106" s="225"/>
      <c r="D106" s="257"/>
      <c r="E106" s="257"/>
      <c r="F106" s="257"/>
      <c r="G106" s="257"/>
      <c r="H106" s="257"/>
      <c r="I106" s="257"/>
      <c r="J106" s="228"/>
    </row>
    <row r="107" spans="1:10" s="69" customFormat="1" ht="15">
      <c r="A107" s="257"/>
      <c r="B107" s="257"/>
      <c r="C107" s="225"/>
      <c r="D107" s="257"/>
      <c r="E107" s="257"/>
      <c r="F107" s="257"/>
      <c r="G107" s="257"/>
      <c r="H107" s="257"/>
      <c r="I107" s="257"/>
      <c r="J107" s="228"/>
    </row>
    <row r="108" spans="1:10" s="69" customFormat="1" ht="15">
      <c r="A108" s="257"/>
      <c r="B108" s="257"/>
      <c r="C108" s="225"/>
      <c r="D108" s="257"/>
      <c r="E108" s="257"/>
      <c r="F108" s="257"/>
      <c r="G108" s="257"/>
      <c r="H108" s="257"/>
      <c r="I108" s="257"/>
      <c r="J108" s="228"/>
    </row>
    <row r="109" spans="1:10" s="69" customFormat="1" ht="15">
      <c r="A109" s="257"/>
      <c r="B109" s="257"/>
      <c r="C109" s="225"/>
      <c r="D109" s="257"/>
      <c r="E109" s="257"/>
      <c r="F109" s="257"/>
      <c r="G109" s="257"/>
      <c r="H109" s="257"/>
      <c r="I109" s="257"/>
      <c r="J109" s="228"/>
    </row>
    <row r="110" spans="1:10" s="69" customFormat="1" ht="15">
      <c r="A110" s="257"/>
      <c r="B110" s="257"/>
      <c r="C110" s="225"/>
      <c r="D110" s="257"/>
      <c r="E110" s="257"/>
      <c r="F110" s="257"/>
      <c r="G110" s="257"/>
      <c r="H110" s="257"/>
      <c r="I110" s="257"/>
      <c r="J110" s="228"/>
    </row>
    <row r="111" spans="1:10" s="69" customFormat="1" ht="15">
      <c r="A111" s="257"/>
      <c r="B111" s="257"/>
      <c r="C111" s="225"/>
      <c r="D111" s="257"/>
      <c r="E111" s="257"/>
      <c r="F111" s="257"/>
      <c r="G111" s="257"/>
      <c r="H111" s="257"/>
      <c r="I111" s="257"/>
      <c r="J111" s="228"/>
    </row>
    <row r="112" spans="1:10" s="69" customFormat="1" ht="15">
      <c r="A112" s="225"/>
      <c r="B112" s="225"/>
      <c r="C112" s="225"/>
      <c r="D112" s="225"/>
      <c r="E112" s="225"/>
      <c r="F112" s="225"/>
      <c r="G112" s="225"/>
      <c r="H112" s="225"/>
      <c r="I112" s="225"/>
      <c r="J112" s="228"/>
    </row>
    <row r="113" spans="1:10" s="69" customFormat="1" ht="15">
      <c r="A113" s="225"/>
      <c r="B113" s="225"/>
      <c r="C113" s="225"/>
      <c r="D113" s="225"/>
      <c r="E113" s="225"/>
      <c r="F113" s="225"/>
      <c r="G113" s="225"/>
      <c r="H113" s="225"/>
      <c r="I113" s="225"/>
      <c r="J113" s="228"/>
    </row>
    <row r="114" spans="1:10" s="69" customFormat="1" ht="15">
      <c r="A114" s="225"/>
      <c r="B114" s="225"/>
      <c r="C114" s="225"/>
      <c r="D114" s="225"/>
      <c r="E114" s="225"/>
      <c r="F114" s="225"/>
      <c r="G114" s="225"/>
      <c r="H114" s="225"/>
      <c r="I114" s="225"/>
      <c r="J114" s="228"/>
    </row>
    <row r="115" spans="1:10" s="69" customFormat="1" ht="15">
      <c r="A115" s="225"/>
      <c r="B115" s="225"/>
      <c r="C115" s="225"/>
      <c r="D115" s="225"/>
      <c r="E115" s="225"/>
      <c r="F115" s="225"/>
      <c r="G115" s="225"/>
      <c r="H115" s="225"/>
      <c r="I115" s="225"/>
      <c r="J115" s="228"/>
    </row>
    <row r="116" spans="1:10" s="69" customFormat="1" ht="15">
      <c r="A116" s="225"/>
      <c r="B116" s="225"/>
      <c r="C116" s="225"/>
      <c r="D116" s="225"/>
      <c r="E116" s="225"/>
      <c r="F116" s="225"/>
      <c r="G116" s="225"/>
      <c r="H116" s="225"/>
      <c r="I116" s="225"/>
      <c r="J116" s="228"/>
    </row>
    <row r="117" s="69" customFormat="1" ht="12.75"/>
    <row r="118" s="69" customFormat="1" ht="12.75"/>
    <row r="119" s="69" customFormat="1" ht="12.75"/>
    <row r="120" s="69" customFormat="1" ht="12.75"/>
    <row r="121" s="69" customFormat="1" ht="12.75"/>
    <row r="122" s="69" customFormat="1" ht="12.75"/>
    <row r="123" s="69" customFormat="1" ht="12.75"/>
    <row r="124" s="69" customFormat="1" ht="12.75"/>
    <row r="125" s="69" customFormat="1" ht="12.75"/>
    <row r="126" s="69" customFormat="1" ht="12.75"/>
    <row r="127" s="69" customFormat="1" ht="12.75"/>
    <row r="128" s="69" customFormat="1" ht="12.75"/>
    <row r="129" s="69" customFormat="1" ht="12.75"/>
    <row r="130" s="69" customFormat="1" ht="12.75"/>
    <row r="131" s="69" customFormat="1" ht="12.75"/>
    <row r="132" s="69" customFormat="1" ht="12.75"/>
    <row r="133" s="69" customFormat="1" ht="12.75"/>
    <row r="134" s="69" customFormat="1" ht="12.75"/>
    <row r="135" s="69" customFormat="1" ht="12.75"/>
    <row r="136" s="69" customFormat="1" ht="12.75"/>
    <row r="137" s="69" customFormat="1" ht="12.75"/>
    <row r="138" s="69" customFormat="1" ht="12.75"/>
    <row r="139" s="69" customFormat="1" ht="12.75"/>
    <row r="140" s="69" customFormat="1" ht="12.75"/>
    <row r="141" s="69" customFormat="1" ht="12.75"/>
    <row r="142" s="69" customFormat="1" ht="12.75"/>
    <row r="143" s="69" customFormat="1" ht="12.75"/>
    <row r="144" s="69" customFormat="1" ht="12.75"/>
    <row r="145" s="69" customFormat="1" ht="12.75"/>
    <row r="146" s="69" customFormat="1" ht="12.75"/>
    <row r="147" s="69" customFormat="1" ht="12.75"/>
    <row r="148" s="69" customFormat="1" ht="12.75"/>
    <row r="149" s="69" customFormat="1" ht="12.75"/>
    <row r="150" s="69" customFormat="1" ht="12.75"/>
    <row r="151" s="69" customFormat="1" ht="12.75"/>
    <row r="152" s="69" customFormat="1" ht="12.75"/>
    <row r="153" s="69" customFormat="1" ht="12.75"/>
    <row r="154" s="69" customFormat="1" ht="12.75"/>
    <row r="155" s="69" customFormat="1" ht="12.75"/>
    <row r="156" s="69" customFormat="1" ht="12.75"/>
    <row r="157" s="69" customFormat="1" ht="12.75"/>
    <row r="158" s="69" customFormat="1" ht="12.75"/>
    <row r="159" s="69" customFormat="1" ht="12.75"/>
    <row r="160" s="69" customFormat="1" ht="12.75"/>
    <row r="161" s="69" customFormat="1" ht="12.75"/>
    <row r="162" s="69" customFormat="1" ht="12.75"/>
    <row r="163" s="69" customFormat="1" ht="12.75"/>
    <row r="164" s="69" customFormat="1" ht="12.75"/>
    <row r="165" s="69" customFormat="1" ht="12.75"/>
    <row r="166" s="69" customFormat="1" ht="12.75"/>
    <row r="167" s="69" customFormat="1" ht="12.75"/>
    <row r="168" s="69" customFormat="1" ht="12.75"/>
    <row r="169" s="69" customFormat="1" ht="12.75"/>
    <row r="170" s="69" customFormat="1" ht="12.75"/>
    <row r="171" s="69" customFormat="1" ht="12.75"/>
    <row r="172" s="69" customFormat="1" ht="12.75"/>
    <row r="173" s="69" customFormat="1" ht="12.75"/>
    <row r="174" s="69" customFormat="1" ht="12.75"/>
    <row r="175" s="69" customFormat="1" ht="12.75"/>
    <row r="176" s="69" customFormat="1" ht="12.75"/>
    <row r="177" s="69" customFormat="1" ht="12.75"/>
    <row r="178" s="69" customFormat="1" ht="12.75"/>
    <row r="179" s="69" customFormat="1" ht="12.75"/>
    <row r="180" s="69" customFormat="1" ht="12.75"/>
    <row r="181" s="69" customFormat="1" ht="12.75"/>
    <row r="182" s="69" customFormat="1" ht="12.75"/>
    <row r="183" s="69" customFormat="1" ht="12.75"/>
    <row r="184" s="69" customFormat="1" ht="12.75"/>
    <row r="185" s="69" customFormat="1" ht="12.75"/>
    <row r="186" s="69" customFormat="1" ht="12.75"/>
    <row r="187" s="69" customFormat="1" ht="12.75"/>
    <row r="188" s="69" customFormat="1" ht="12.75"/>
    <row r="189" s="69" customFormat="1" ht="12.75"/>
    <row r="190" s="69" customFormat="1" ht="12.75"/>
    <row r="191" s="69" customFormat="1" ht="12.75"/>
    <row r="192" s="69" customFormat="1" ht="12.75"/>
    <row r="193" s="69" customFormat="1" ht="12.75"/>
    <row r="194" s="69" customFormat="1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Roman,Normaali"&amp;12&amp;A</oddHeader>
    <oddFooter>&amp;C&amp;"Times New Roman,Normaali"&amp;12Sivu &amp;P</oddFooter>
  </headerFooter>
  <rowBreaks count="4" manualBreakCount="4">
    <brk id="29" max="255" man="1"/>
    <brk id="58" max="255" man="1"/>
    <brk id="87" max="255" man="1"/>
    <brk id="11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G20" sqref="G20"/>
    </sheetView>
  </sheetViews>
  <sheetFormatPr defaultColWidth="9.140625" defaultRowHeight="12.75"/>
  <cols>
    <col min="3" max="3" width="26.00390625" style="0" customWidth="1"/>
    <col min="5" max="5" width="18.00390625" style="0" customWidth="1"/>
    <col min="6" max="6" width="14.7109375" style="0" customWidth="1"/>
    <col min="10" max="10" width="14.7109375" style="0" customWidth="1"/>
    <col min="12" max="12" width="4.00390625" style="0" customWidth="1"/>
    <col min="13" max="13" width="2.28125" style="0" customWidth="1"/>
    <col min="14" max="14" width="21.57421875" style="0" customWidth="1"/>
  </cols>
  <sheetData>
    <row r="1" spans="1:5" ht="17.25">
      <c r="A1" s="1" t="s">
        <v>25</v>
      </c>
      <c r="B1" s="2"/>
      <c r="C1" s="2"/>
      <c r="D1" s="2"/>
      <c r="E1" s="20"/>
    </row>
    <row r="2" spans="1:5" ht="15">
      <c r="A2" s="3" t="s">
        <v>27</v>
      </c>
      <c r="B2" s="4" t="s">
        <v>19</v>
      </c>
      <c r="C2" s="4"/>
      <c r="D2" s="4"/>
      <c r="E2" s="20"/>
    </row>
    <row r="3" spans="1:5" ht="15" thickBot="1">
      <c r="A3" s="5"/>
      <c r="B3" s="6"/>
      <c r="C3" s="6"/>
      <c r="D3" s="6"/>
      <c r="E3" s="20"/>
    </row>
    <row r="4" spans="1:5" ht="12.75">
      <c r="A4" s="7"/>
      <c r="B4" s="8"/>
      <c r="C4" s="9"/>
      <c r="D4" s="9"/>
      <c r="E4" s="19"/>
    </row>
    <row r="5" spans="1:5" ht="12.75">
      <c r="A5" s="10"/>
      <c r="B5" s="11" t="s">
        <v>3</v>
      </c>
      <c r="C5" s="10" t="s">
        <v>4</v>
      </c>
      <c r="D5" s="10" t="s">
        <v>5</v>
      </c>
      <c r="E5" s="12"/>
    </row>
    <row r="6" spans="1:5" ht="12.75">
      <c r="A6" s="14" t="s">
        <v>0</v>
      </c>
      <c r="B6" s="13"/>
      <c r="C6" s="30" t="s">
        <v>77</v>
      </c>
      <c r="D6" s="30" t="s">
        <v>45</v>
      </c>
      <c r="E6" s="38" t="s">
        <v>73</v>
      </c>
    </row>
    <row r="7" spans="1:6" ht="12.75">
      <c r="A7" s="14" t="s">
        <v>1</v>
      </c>
      <c r="B7" s="13"/>
      <c r="C7" s="30" t="s">
        <v>73</v>
      </c>
      <c r="D7" s="30" t="s">
        <v>40</v>
      </c>
      <c r="E7" s="39" t="s">
        <v>166</v>
      </c>
      <c r="F7" s="46" t="s">
        <v>73</v>
      </c>
    </row>
    <row r="8" spans="1:7" ht="12.75">
      <c r="A8" s="15" t="s">
        <v>2</v>
      </c>
      <c r="B8" s="11"/>
      <c r="C8" s="29" t="s">
        <v>78</v>
      </c>
      <c r="D8" s="29" t="s">
        <v>45</v>
      </c>
      <c r="E8" s="36" t="s">
        <v>78</v>
      </c>
      <c r="F8" s="35" t="s">
        <v>167</v>
      </c>
      <c r="G8" s="20"/>
    </row>
    <row r="9" spans="1:5" ht="12.75">
      <c r="A9" s="15" t="s">
        <v>6</v>
      </c>
      <c r="B9" s="11"/>
      <c r="C9" s="29" t="s">
        <v>72</v>
      </c>
      <c r="D9" s="29" t="s">
        <v>31</v>
      </c>
      <c r="E9" s="37" t="s">
        <v>101</v>
      </c>
    </row>
    <row r="10" spans="1:5" ht="12.75">
      <c r="A10" s="21"/>
      <c r="B10" s="18"/>
      <c r="C10" s="19"/>
      <c r="D10" s="19"/>
      <c r="E10" s="18"/>
    </row>
    <row r="11" spans="1:5" ht="12.75">
      <c r="A11" s="22" t="s">
        <v>20</v>
      </c>
      <c r="B11" s="23"/>
      <c r="C11" s="23"/>
      <c r="D11" s="23"/>
      <c r="E11" s="71"/>
    </row>
    <row r="12" spans="1:5" ht="12.75">
      <c r="A12" s="17" t="s">
        <v>14</v>
      </c>
      <c r="B12" s="16"/>
      <c r="C12" s="31" t="s">
        <v>77</v>
      </c>
      <c r="D12" s="25" t="s">
        <v>45</v>
      </c>
      <c r="E12" s="38" t="s">
        <v>77</v>
      </c>
    </row>
    <row r="13" spans="1:5" ht="12.75">
      <c r="A13" s="17" t="s">
        <v>15</v>
      </c>
      <c r="B13" s="16"/>
      <c r="C13" s="29" t="s">
        <v>72</v>
      </c>
      <c r="D13" s="24" t="s">
        <v>31</v>
      </c>
      <c r="E13" s="35" t="s">
        <v>168</v>
      </c>
    </row>
    <row r="15" ht="12.75">
      <c r="A15" s="22" t="s">
        <v>21</v>
      </c>
    </row>
    <row r="16" spans="1:5" ht="12.75">
      <c r="A16" s="17" t="s">
        <v>8</v>
      </c>
      <c r="B16" s="16"/>
      <c r="C16" s="31" t="s">
        <v>79</v>
      </c>
      <c r="D16" s="32" t="s">
        <v>31</v>
      </c>
      <c r="E16" s="34" t="s">
        <v>74</v>
      </c>
    </row>
    <row r="17" spans="1:5" ht="12.75">
      <c r="A17" s="17" t="s">
        <v>9</v>
      </c>
      <c r="B17" s="16"/>
      <c r="C17" s="29" t="s">
        <v>74</v>
      </c>
      <c r="D17" s="33" t="s">
        <v>45</v>
      </c>
      <c r="E17" s="35" t="s">
        <v>169</v>
      </c>
    </row>
    <row r="19" ht="12.75">
      <c r="A19" s="22" t="s">
        <v>24</v>
      </c>
    </row>
    <row r="20" spans="1:5" ht="12.75">
      <c r="A20" s="17" t="s">
        <v>10</v>
      </c>
      <c r="B20" s="16"/>
      <c r="C20" s="31" t="s">
        <v>80</v>
      </c>
      <c r="D20" s="32" t="s">
        <v>40</v>
      </c>
      <c r="E20" s="34" t="s">
        <v>80</v>
      </c>
    </row>
    <row r="21" spans="1:13" ht="12.75">
      <c r="A21" s="17" t="s">
        <v>11</v>
      </c>
      <c r="B21" s="16"/>
      <c r="C21" s="29" t="s">
        <v>75</v>
      </c>
      <c r="D21" s="33" t="s">
        <v>45</v>
      </c>
      <c r="E21" s="35" t="s">
        <v>170</v>
      </c>
      <c r="L21" s="54"/>
      <c r="M21" s="54"/>
    </row>
    <row r="22" spans="12:13" ht="12.75">
      <c r="L22" s="54"/>
      <c r="M22" s="54"/>
    </row>
    <row r="23" spans="1:13" ht="12.75">
      <c r="A23" s="22" t="s">
        <v>22</v>
      </c>
      <c r="L23" s="54"/>
      <c r="M23" s="54"/>
    </row>
    <row r="24" spans="1:13" ht="12.75">
      <c r="A24" s="17" t="s">
        <v>12</v>
      </c>
      <c r="B24" s="16"/>
      <c r="C24" s="31" t="s">
        <v>81</v>
      </c>
      <c r="D24" s="32" t="s">
        <v>82</v>
      </c>
      <c r="E24" s="34" t="s">
        <v>81</v>
      </c>
      <c r="L24" s="54"/>
      <c r="M24" s="54"/>
    </row>
    <row r="25" spans="1:13" ht="12.75">
      <c r="A25" s="17" t="s">
        <v>13</v>
      </c>
      <c r="B25" s="16"/>
      <c r="C25" s="29" t="s">
        <v>76</v>
      </c>
      <c r="D25" s="33" t="s">
        <v>45</v>
      </c>
      <c r="E25" s="35" t="s">
        <v>171</v>
      </c>
      <c r="L25" s="54"/>
      <c r="M25" s="54"/>
    </row>
    <row r="26" spans="12:13" ht="12.75">
      <c r="L26" s="54"/>
      <c r="M26" s="54"/>
    </row>
    <row r="27" spans="12:13" ht="12.75">
      <c r="L27" s="54"/>
      <c r="M27" s="54"/>
    </row>
    <row r="28" spans="12:13" ht="12.75">
      <c r="L28" s="54"/>
      <c r="M28" s="54"/>
    </row>
    <row r="29" spans="12:13" ht="12.75">
      <c r="L29" s="54"/>
      <c r="M29" s="54"/>
    </row>
    <row r="30" spans="12:13" ht="12.75">
      <c r="L30" s="54"/>
      <c r="M30" s="54"/>
    </row>
    <row r="31" spans="12:13" ht="12.75">
      <c r="L31" s="54"/>
      <c r="M31" s="54"/>
    </row>
    <row r="32" spans="12:13" ht="12.75">
      <c r="L32" s="54"/>
      <c r="M32" s="54"/>
    </row>
    <row r="33" spans="12:13" ht="12.75">
      <c r="L33" s="54"/>
      <c r="M33" s="54"/>
    </row>
    <row r="34" spans="12:13" ht="12.75">
      <c r="L34" s="54"/>
      <c r="M34" s="54"/>
    </row>
    <row r="35" spans="12:13" ht="12.75">
      <c r="L35" s="54"/>
      <c r="M35" s="54"/>
    </row>
    <row r="36" spans="12:13" ht="12.75">
      <c r="L36" s="54"/>
      <c r="M36" s="54"/>
    </row>
    <row r="37" spans="12:13" ht="12.75">
      <c r="L37" s="54"/>
      <c r="M37" s="54"/>
    </row>
    <row r="38" spans="12:13" ht="12.75">
      <c r="L38" s="54"/>
      <c r="M38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49"/>
  <sheetViews>
    <sheetView workbookViewId="0" topLeftCell="A11">
      <selection activeCell="H32" sqref="H32"/>
    </sheetView>
  </sheetViews>
  <sheetFormatPr defaultColWidth="11.57421875" defaultRowHeight="12.75"/>
  <cols>
    <col min="1" max="1" width="3.00390625" style="54" customWidth="1"/>
    <col min="2" max="2" width="6.8515625" style="54" customWidth="1"/>
    <col min="3" max="3" width="19.8515625" style="54" customWidth="1"/>
    <col min="4" max="4" width="11.57421875" style="54" customWidth="1"/>
    <col min="5" max="5" width="8.28125" style="54" customWidth="1"/>
    <col min="6" max="6" width="6.7109375" style="54" customWidth="1"/>
    <col min="7" max="7" width="7.28125" style="54" customWidth="1"/>
    <col min="8" max="8" width="6.7109375" style="54" customWidth="1"/>
    <col min="9" max="9" width="6.8515625" style="54" customWidth="1"/>
    <col min="10" max="10" width="8.7109375" style="54" customWidth="1"/>
    <col min="11" max="16384" width="11.57421875" style="54" customWidth="1"/>
  </cols>
  <sheetData>
    <row r="1" spans="1:10" ht="17.25">
      <c r="A1" s="47"/>
      <c r="B1" s="48" t="s">
        <v>103</v>
      </c>
      <c r="C1" s="49"/>
      <c r="D1" s="49" t="s">
        <v>161</v>
      </c>
      <c r="E1" s="50"/>
      <c r="F1" s="51"/>
      <c r="G1" s="52"/>
      <c r="H1" s="52"/>
      <c r="I1" s="53"/>
      <c r="J1" s="53"/>
    </row>
    <row r="2" spans="1:10" ht="15">
      <c r="A2" s="47"/>
      <c r="B2" s="55" t="s">
        <v>104</v>
      </c>
      <c r="C2" s="53"/>
      <c r="D2" s="53" t="s">
        <v>274</v>
      </c>
      <c r="E2" s="56"/>
      <c r="F2" s="51"/>
      <c r="G2" s="52"/>
      <c r="H2" s="52"/>
      <c r="I2" s="53"/>
      <c r="J2" s="53"/>
    </row>
    <row r="3" spans="1:10" ht="15.75" thickBot="1">
      <c r="A3" s="47"/>
      <c r="B3" s="57" t="s">
        <v>105</v>
      </c>
      <c r="C3" s="58" t="s">
        <v>275</v>
      </c>
      <c r="D3" s="58" t="s">
        <v>276</v>
      </c>
      <c r="E3" s="59"/>
      <c r="F3" s="51"/>
      <c r="G3" s="52"/>
      <c r="H3" s="52"/>
      <c r="I3" s="53"/>
      <c r="J3" s="53"/>
    </row>
    <row r="4" spans="1:10" ht="15">
      <c r="A4" s="60"/>
      <c r="B4" s="61"/>
      <c r="C4" s="61"/>
      <c r="D4" s="61"/>
      <c r="E4" s="61"/>
      <c r="F4" s="60"/>
      <c r="G4" s="60"/>
      <c r="H4" s="60"/>
      <c r="I4" s="53"/>
      <c r="J4" s="53"/>
    </row>
    <row r="5" spans="1:10" ht="13.5">
      <c r="A5" s="62"/>
      <c r="B5" s="62" t="s">
        <v>3</v>
      </c>
      <c r="C5" s="62" t="s">
        <v>106</v>
      </c>
      <c r="D5" s="62" t="s">
        <v>5</v>
      </c>
      <c r="E5" s="62" t="s">
        <v>107</v>
      </c>
      <c r="F5" s="62" t="s">
        <v>108</v>
      </c>
      <c r="G5" s="62" t="s">
        <v>109</v>
      </c>
      <c r="H5" s="62" t="s">
        <v>110</v>
      </c>
      <c r="I5" s="63"/>
      <c r="J5" s="64"/>
    </row>
    <row r="6" spans="1:10" ht="14.25">
      <c r="A6" s="62">
        <v>1</v>
      </c>
      <c r="B6" s="210">
        <v>992</v>
      </c>
      <c r="C6" s="211" t="s">
        <v>277</v>
      </c>
      <c r="D6" s="211" t="s">
        <v>40</v>
      </c>
      <c r="E6" s="62" t="s">
        <v>278</v>
      </c>
      <c r="F6" s="62"/>
      <c r="G6" s="62"/>
      <c r="H6" s="62" t="s">
        <v>279</v>
      </c>
      <c r="I6" s="63"/>
      <c r="J6" s="64"/>
    </row>
    <row r="7" spans="1:10" ht="14.25">
      <c r="A7" s="62">
        <v>2</v>
      </c>
      <c r="B7" s="210">
        <v>970</v>
      </c>
      <c r="C7" s="211" t="s">
        <v>280</v>
      </c>
      <c r="D7" s="211" t="s">
        <v>31</v>
      </c>
      <c r="E7" s="62" t="s">
        <v>281</v>
      </c>
      <c r="F7" s="62"/>
      <c r="G7" s="62"/>
      <c r="H7" s="62" t="s">
        <v>282</v>
      </c>
      <c r="I7" s="63"/>
      <c r="J7" s="64"/>
    </row>
    <row r="8" spans="1:10" ht="14.25">
      <c r="A8" s="62">
        <v>3</v>
      </c>
      <c r="B8" s="212">
        <v>923</v>
      </c>
      <c r="C8" s="213" t="s">
        <v>283</v>
      </c>
      <c r="D8" s="213" t="s">
        <v>84</v>
      </c>
      <c r="E8" s="62" t="s">
        <v>279</v>
      </c>
      <c r="F8" s="62"/>
      <c r="G8" s="62"/>
      <c r="H8" s="62" t="s">
        <v>278</v>
      </c>
      <c r="I8" s="63"/>
      <c r="J8" s="64"/>
    </row>
    <row r="9" spans="1:10" ht="14.25">
      <c r="A9" s="62">
        <v>4</v>
      </c>
      <c r="B9" s="212">
        <v>909</v>
      </c>
      <c r="C9" s="213" t="s">
        <v>284</v>
      </c>
      <c r="D9" s="213" t="s">
        <v>40</v>
      </c>
      <c r="E9" s="62" t="s">
        <v>281</v>
      </c>
      <c r="F9" s="62"/>
      <c r="G9" s="62"/>
      <c r="H9" s="62" t="s">
        <v>285</v>
      </c>
      <c r="I9" s="63"/>
      <c r="J9" s="64"/>
    </row>
    <row r="10" spans="1:10" ht="14.25">
      <c r="A10" s="62">
        <v>5</v>
      </c>
      <c r="B10" s="210">
        <v>830</v>
      </c>
      <c r="C10" s="211" t="s">
        <v>286</v>
      </c>
      <c r="D10" s="211" t="s">
        <v>40</v>
      </c>
      <c r="E10" s="67" t="s">
        <v>282</v>
      </c>
      <c r="F10" s="67"/>
      <c r="G10" s="67"/>
      <c r="H10" s="67" t="s">
        <v>287</v>
      </c>
      <c r="I10" s="63"/>
      <c r="J10" s="64"/>
    </row>
    <row r="11" spans="1:10" ht="14.25">
      <c r="A11" s="62">
        <v>6</v>
      </c>
      <c r="B11" s="212">
        <v>819</v>
      </c>
      <c r="C11" s="213" t="s">
        <v>288</v>
      </c>
      <c r="D11" s="214" t="s">
        <v>29</v>
      </c>
      <c r="E11" s="68" t="s">
        <v>282</v>
      </c>
      <c r="F11" s="68"/>
      <c r="G11" s="68"/>
      <c r="H11" s="68" t="s">
        <v>289</v>
      </c>
      <c r="I11" s="64"/>
      <c r="J11" s="64"/>
    </row>
    <row r="12" spans="1:10" ht="14.25">
      <c r="A12" s="62">
        <v>7</v>
      </c>
      <c r="B12" s="210">
        <v>761</v>
      </c>
      <c r="C12" s="211" t="s">
        <v>290</v>
      </c>
      <c r="D12" s="215" t="s">
        <v>29</v>
      </c>
      <c r="E12" s="68" t="s">
        <v>285</v>
      </c>
      <c r="F12" s="68"/>
      <c r="G12" s="68"/>
      <c r="H12" s="68" t="s">
        <v>281</v>
      </c>
      <c r="I12" s="64"/>
      <c r="J12" s="64"/>
    </row>
    <row r="13" spans="1:10" ht="14.25">
      <c r="A13" s="64"/>
      <c r="B13" s="216"/>
      <c r="C13" s="217"/>
      <c r="D13" s="217"/>
      <c r="E13" s="64"/>
      <c r="F13" s="64"/>
      <c r="G13" s="64"/>
      <c r="H13" s="64"/>
      <c r="I13" s="64"/>
      <c r="J13" s="64"/>
    </row>
    <row r="14" spans="1:10" ht="13.5">
      <c r="A14" s="64"/>
      <c r="B14" s="65"/>
      <c r="C14" s="218"/>
      <c r="D14" s="68" t="s">
        <v>111</v>
      </c>
      <c r="E14" s="68" t="s">
        <v>112</v>
      </c>
      <c r="F14" s="68" t="s">
        <v>113</v>
      </c>
      <c r="G14" s="68" t="s">
        <v>114</v>
      </c>
      <c r="H14" s="68" t="s">
        <v>115</v>
      </c>
      <c r="I14" s="68" t="s">
        <v>116</v>
      </c>
      <c r="J14" s="219" t="s">
        <v>117</v>
      </c>
    </row>
    <row r="15" spans="1:10" ht="13.5">
      <c r="A15" s="64"/>
      <c r="B15" s="65"/>
      <c r="C15" s="218" t="s">
        <v>118</v>
      </c>
      <c r="D15" s="68" t="s">
        <v>151</v>
      </c>
      <c r="E15" s="68" t="s">
        <v>150</v>
      </c>
      <c r="F15" s="68" t="s">
        <v>150</v>
      </c>
      <c r="G15" s="68"/>
      <c r="H15" s="68"/>
      <c r="I15" s="68" t="s">
        <v>291</v>
      </c>
      <c r="J15" s="220">
        <v>2</v>
      </c>
    </row>
    <row r="16" spans="1:10" ht="13.5">
      <c r="A16" s="64"/>
      <c r="B16" s="65"/>
      <c r="C16" s="218" t="s">
        <v>119</v>
      </c>
      <c r="D16" s="68" t="s">
        <v>150</v>
      </c>
      <c r="E16" s="68" t="s">
        <v>164</v>
      </c>
      <c r="F16" s="68" t="s">
        <v>148</v>
      </c>
      <c r="G16" s="68"/>
      <c r="H16" s="68"/>
      <c r="I16" s="68" t="s">
        <v>291</v>
      </c>
      <c r="J16" s="220">
        <v>3</v>
      </c>
    </row>
    <row r="17" spans="1:10" ht="13.5">
      <c r="A17" s="64"/>
      <c r="B17" s="65"/>
      <c r="C17" s="62" t="s">
        <v>120</v>
      </c>
      <c r="D17" s="221" t="s">
        <v>154</v>
      </c>
      <c r="E17" s="221" t="s">
        <v>157</v>
      </c>
      <c r="F17" s="221" t="s">
        <v>158</v>
      </c>
      <c r="G17" s="221" t="s">
        <v>158</v>
      </c>
      <c r="H17" s="221"/>
      <c r="I17" s="221" t="s">
        <v>292</v>
      </c>
      <c r="J17" s="222">
        <v>4</v>
      </c>
    </row>
    <row r="18" spans="1:10" ht="13.5">
      <c r="A18" s="64"/>
      <c r="B18" s="65"/>
      <c r="C18" s="62" t="s">
        <v>122</v>
      </c>
      <c r="D18" s="62" t="s">
        <v>293</v>
      </c>
      <c r="E18" s="62" t="s">
        <v>162</v>
      </c>
      <c r="F18" s="62" t="s">
        <v>150</v>
      </c>
      <c r="G18" s="62"/>
      <c r="H18" s="62"/>
      <c r="I18" s="62" t="s">
        <v>291</v>
      </c>
      <c r="J18" s="222">
        <v>5</v>
      </c>
    </row>
    <row r="19" spans="1:10" ht="13.5">
      <c r="A19" s="64"/>
      <c r="B19" s="65"/>
      <c r="C19" s="62" t="s">
        <v>123</v>
      </c>
      <c r="D19" s="62" t="s">
        <v>154</v>
      </c>
      <c r="E19" s="62" t="s">
        <v>151</v>
      </c>
      <c r="F19" s="62" t="s">
        <v>151</v>
      </c>
      <c r="G19" s="62" t="s">
        <v>150</v>
      </c>
      <c r="H19" s="62"/>
      <c r="I19" s="62" t="s">
        <v>292</v>
      </c>
      <c r="J19" s="222">
        <v>1</v>
      </c>
    </row>
    <row r="20" spans="1:10" ht="13.5">
      <c r="A20" s="64"/>
      <c r="B20" s="65"/>
      <c r="C20" s="62" t="s">
        <v>125</v>
      </c>
      <c r="D20" s="62" t="s">
        <v>158</v>
      </c>
      <c r="E20" s="62" t="s">
        <v>148</v>
      </c>
      <c r="F20" s="62" t="s">
        <v>158</v>
      </c>
      <c r="G20" s="62"/>
      <c r="H20" s="62"/>
      <c r="I20" s="62" t="s">
        <v>291</v>
      </c>
      <c r="J20" s="222">
        <v>6</v>
      </c>
    </row>
    <row r="21" spans="1:10" ht="13.5">
      <c r="A21" s="64"/>
      <c r="B21" s="65"/>
      <c r="C21" s="62" t="s">
        <v>126</v>
      </c>
      <c r="D21" s="62" t="s">
        <v>151</v>
      </c>
      <c r="E21" s="62" t="s">
        <v>147</v>
      </c>
      <c r="F21" s="62" t="s">
        <v>151</v>
      </c>
      <c r="G21" s="62"/>
      <c r="H21" s="62"/>
      <c r="I21" s="62" t="s">
        <v>291</v>
      </c>
      <c r="J21" s="222">
        <v>7</v>
      </c>
    </row>
    <row r="22" spans="1:10" ht="13.5">
      <c r="A22" s="64"/>
      <c r="B22" s="65"/>
      <c r="C22" s="62" t="s">
        <v>127</v>
      </c>
      <c r="D22" s="62" t="s">
        <v>154</v>
      </c>
      <c r="E22" s="62" t="s">
        <v>174</v>
      </c>
      <c r="F22" s="62" t="s">
        <v>147</v>
      </c>
      <c r="G22" s="62" t="s">
        <v>165</v>
      </c>
      <c r="H22" s="62"/>
      <c r="I22" s="62" t="s">
        <v>134</v>
      </c>
      <c r="J22" s="222">
        <v>2</v>
      </c>
    </row>
    <row r="23" spans="1:10" ht="13.5">
      <c r="A23" s="64"/>
      <c r="B23" s="65"/>
      <c r="C23" s="62" t="s">
        <v>129</v>
      </c>
      <c r="D23" s="62" t="s">
        <v>173</v>
      </c>
      <c r="E23" s="62" t="s">
        <v>162</v>
      </c>
      <c r="F23" s="62" t="s">
        <v>148</v>
      </c>
      <c r="G23" s="62" t="s">
        <v>158</v>
      </c>
      <c r="H23" s="62"/>
      <c r="I23" s="62" t="s">
        <v>292</v>
      </c>
      <c r="J23" s="222">
        <v>3</v>
      </c>
    </row>
    <row r="24" spans="1:10" ht="13.5">
      <c r="A24" s="64"/>
      <c r="B24" s="65"/>
      <c r="C24" s="62" t="s">
        <v>130</v>
      </c>
      <c r="D24" s="62" t="s">
        <v>150</v>
      </c>
      <c r="E24" s="62" t="s">
        <v>173</v>
      </c>
      <c r="F24" s="62" t="s">
        <v>157</v>
      </c>
      <c r="G24" s="62" t="s">
        <v>165</v>
      </c>
      <c r="H24" s="62" t="s">
        <v>158</v>
      </c>
      <c r="I24" s="62" t="s">
        <v>294</v>
      </c>
      <c r="J24" s="222">
        <v>5</v>
      </c>
    </row>
    <row r="25" spans="3:10" ht="13.5">
      <c r="C25" s="62" t="s">
        <v>132</v>
      </c>
      <c r="D25" s="62" t="s">
        <v>157</v>
      </c>
      <c r="E25" s="62" t="s">
        <v>153</v>
      </c>
      <c r="F25" s="62" t="s">
        <v>158</v>
      </c>
      <c r="G25" s="62" t="s">
        <v>295</v>
      </c>
      <c r="H25" s="62"/>
      <c r="I25" s="62" t="s">
        <v>292</v>
      </c>
      <c r="J25" s="222">
        <v>1</v>
      </c>
    </row>
    <row r="26" spans="3:10" ht="13.5">
      <c r="C26" s="62" t="s">
        <v>133</v>
      </c>
      <c r="D26" s="62" t="s">
        <v>155</v>
      </c>
      <c r="E26" s="62" t="s">
        <v>148</v>
      </c>
      <c r="F26" s="62" t="s">
        <v>147</v>
      </c>
      <c r="G26" s="62"/>
      <c r="H26" s="62"/>
      <c r="I26" s="62" t="s">
        <v>291</v>
      </c>
      <c r="J26" s="222">
        <v>7</v>
      </c>
    </row>
    <row r="27" spans="3:10" ht="13.5">
      <c r="C27" s="62" t="s">
        <v>134</v>
      </c>
      <c r="D27" s="62" t="s">
        <v>150</v>
      </c>
      <c r="E27" s="62" t="s">
        <v>148</v>
      </c>
      <c r="F27" s="62" t="s">
        <v>296</v>
      </c>
      <c r="G27" s="62" t="s">
        <v>157</v>
      </c>
      <c r="H27" s="62"/>
      <c r="I27" s="62" t="s">
        <v>292</v>
      </c>
      <c r="J27" s="222">
        <v>6</v>
      </c>
    </row>
    <row r="28" spans="3:10" ht="13.5">
      <c r="C28" s="62" t="s">
        <v>135</v>
      </c>
      <c r="D28" s="62" t="s">
        <v>150</v>
      </c>
      <c r="E28" s="62" t="s">
        <v>154</v>
      </c>
      <c r="F28" s="62" t="s">
        <v>293</v>
      </c>
      <c r="G28" s="62" t="s">
        <v>149</v>
      </c>
      <c r="H28" s="62" t="s">
        <v>155</v>
      </c>
      <c r="I28" s="62" t="s">
        <v>294</v>
      </c>
      <c r="J28" s="222">
        <v>5</v>
      </c>
    </row>
    <row r="29" spans="3:10" ht="13.5">
      <c r="C29" s="62" t="s">
        <v>136</v>
      </c>
      <c r="D29" s="62" t="s">
        <v>174</v>
      </c>
      <c r="E29" s="62" t="s">
        <v>148</v>
      </c>
      <c r="F29" s="62" t="s">
        <v>153</v>
      </c>
      <c r="G29" s="62" t="s">
        <v>150</v>
      </c>
      <c r="H29" s="62" t="s">
        <v>172</v>
      </c>
      <c r="I29" s="62" t="s">
        <v>139</v>
      </c>
      <c r="J29" s="222">
        <v>3</v>
      </c>
    </row>
    <row r="30" spans="3:10" ht="13.5">
      <c r="C30" s="62" t="s">
        <v>138</v>
      </c>
      <c r="D30" s="62" t="s">
        <v>157</v>
      </c>
      <c r="E30" s="62" t="s">
        <v>163</v>
      </c>
      <c r="F30" s="62" t="s">
        <v>174</v>
      </c>
      <c r="G30" s="62" t="s">
        <v>153</v>
      </c>
      <c r="H30" s="62"/>
      <c r="I30" s="62" t="s">
        <v>134</v>
      </c>
      <c r="J30" s="222">
        <v>2</v>
      </c>
    </row>
    <row r="31" spans="3:10" ht="13.5">
      <c r="C31" s="62" t="s">
        <v>139</v>
      </c>
      <c r="D31" s="62" t="s">
        <v>156</v>
      </c>
      <c r="E31" s="62" t="s">
        <v>163</v>
      </c>
      <c r="F31" s="62" t="s">
        <v>150</v>
      </c>
      <c r="G31" s="62" t="s">
        <v>173</v>
      </c>
      <c r="H31" s="62"/>
      <c r="I31" s="62" t="s">
        <v>134</v>
      </c>
      <c r="J31" s="222">
        <v>4</v>
      </c>
    </row>
    <row r="32" spans="3:10" ht="13.5">
      <c r="C32" s="62" t="s">
        <v>141</v>
      </c>
      <c r="D32" s="62" t="s">
        <v>156</v>
      </c>
      <c r="E32" s="62" t="s">
        <v>150</v>
      </c>
      <c r="F32" s="62" t="s">
        <v>157</v>
      </c>
      <c r="G32" s="62" t="s">
        <v>150</v>
      </c>
      <c r="H32" s="62"/>
      <c r="I32" s="62" t="s">
        <v>292</v>
      </c>
      <c r="J32" s="222">
        <v>1</v>
      </c>
    </row>
    <row r="33" spans="3:10" ht="13.5">
      <c r="C33" s="62" t="s">
        <v>142</v>
      </c>
      <c r="D33" s="62" t="s">
        <v>153</v>
      </c>
      <c r="E33" s="62" t="s">
        <v>150</v>
      </c>
      <c r="F33" s="62" t="s">
        <v>174</v>
      </c>
      <c r="G33" s="62" t="s">
        <v>154</v>
      </c>
      <c r="H33" s="62"/>
      <c r="I33" s="62" t="s">
        <v>134</v>
      </c>
      <c r="J33" s="222">
        <v>6</v>
      </c>
    </row>
    <row r="34" spans="3:10" ht="13.5">
      <c r="C34" s="62" t="s">
        <v>143</v>
      </c>
      <c r="D34" s="62" t="s">
        <v>153</v>
      </c>
      <c r="E34" s="62" t="s">
        <v>297</v>
      </c>
      <c r="F34" s="62" t="s">
        <v>298</v>
      </c>
      <c r="G34" s="62"/>
      <c r="H34" s="62"/>
      <c r="I34" s="62" t="s">
        <v>299</v>
      </c>
      <c r="J34" s="222">
        <v>7</v>
      </c>
    </row>
    <row r="35" spans="3:10" ht="13.5">
      <c r="C35" s="62" t="s">
        <v>144</v>
      </c>
      <c r="D35" s="62" t="s">
        <v>155</v>
      </c>
      <c r="E35" s="62" t="s">
        <v>154</v>
      </c>
      <c r="F35" s="62" t="s">
        <v>157</v>
      </c>
      <c r="G35" s="62" t="s">
        <v>147</v>
      </c>
      <c r="H35" s="62"/>
      <c r="I35" s="62" t="s">
        <v>292</v>
      </c>
      <c r="J35" s="222">
        <v>4</v>
      </c>
    </row>
    <row r="38" s="69" customFormat="1" ht="12.75"/>
    <row r="39" spans="1:10" s="69" customFormat="1" ht="17.25">
      <c r="A39" s="52"/>
      <c r="B39" s="223"/>
      <c r="C39" s="224"/>
      <c r="D39" s="224"/>
      <c r="E39" s="224"/>
      <c r="F39" s="52"/>
      <c r="G39" s="52"/>
      <c r="H39" s="52"/>
      <c r="I39" s="53"/>
      <c r="J39" s="53"/>
    </row>
    <row r="40" spans="1:10" s="69" customFormat="1" ht="15">
      <c r="A40" s="52"/>
      <c r="B40" s="225"/>
      <c r="C40" s="53"/>
      <c r="D40" s="53"/>
      <c r="E40" s="53"/>
      <c r="F40" s="52"/>
      <c r="G40" s="52"/>
      <c r="H40" s="52"/>
      <c r="I40" s="53"/>
      <c r="J40" s="53"/>
    </row>
    <row r="41" spans="1:10" s="69" customFormat="1" ht="15">
      <c r="A41" s="52"/>
      <c r="B41" s="225"/>
      <c r="C41" s="53"/>
      <c r="D41" s="53"/>
      <c r="E41" s="53"/>
      <c r="F41" s="52"/>
      <c r="G41" s="52"/>
      <c r="H41" s="52"/>
      <c r="I41" s="53"/>
      <c r="J41" s="53"/>
    </row>
    <row r="42" spans="1:10" s="69" customFormat="1" ht="15">
      <c r="A42" s="52"/>
      <c r="B42" s="52"/>
      <c r="C42" s="52"/>
      <c r="D42" s="52"/>
      <c r="E42" s="52"/>
      <c r="F42" s="52"/>
      <c r="G42" s="52"/>
      <c r="H42" s="52"/>
      <c r="I42" s="53"/>
      <c r="J42" s="53"/>
    </row>
    <row r="43" spans="1:10" s="69" customFormat="1" ht="13.5">
      <c r="A43" s="64"/>
      <c r="B43" s="64"/>
      <c r="C43" s="64"/>
      <c r="D43" s="64"/>
      <c r="E43" s="64"/>
      <c r="F43" s="64"/>
      <c r="G43" s="64"/>
      <c r="H43" s="64"/>
      <c r="I43" s="64"/>
      <c r="J43" s="64"/>
    </row>
    <row r="44" spans="1:10" s="69" customFormat="1" ht="13.5">
      <c r="A44" s="64"/>
      <c r="B44" s="64"/>
      <c r="C44" s="226"/>
      <c r="D44" s="227"/>
      <c r="E44" s="64"/>
      <c r="F44" s="64"/>
      <c r="G44" s="64"/>
      <c r="H44" s="64"/>
      <c r="I44" s="64"/>
      <c r="J44" s="64"/>
    </row>
    <row r="45" spans="1:10" s="69" customFormat="1" ht="13.5">
      <c r="A45" s="64"/>
      <c r="B45" s="64"/>
      <c r="C45" s="226"/>
      <c r="D45" s="227"/>
      <c r="E45" s="64"/>
      <c r="F45" s="64"/>
      <c r="G45" s="64"/>
      <c r="H45" s="64"/>
      <c r="I45" s="64"/>
      <c r="J45" s="64"/>
    </row>
    <row r="46" spans="1:10" s="69" customFormat="1" ht="13.5">
      <c r="A46" s="64"/>
      <c r="B46" s="64"/>
      <c r="C46" s="226"/>
      <c r="D46" s="227"/>
      <c r="E46" s="64"/>
      <c r="F46" s="64"/>
      <c r="G46" s="64"/>
      <c r="H46" s="64"/>
      <c r="I46" s="64"/>
      <c r="J46" s="64"/>
    </row>
    <row r="47" spans="1:10" s="69" customFormat="1" ht="13.5">
      <c r="A47" s="64"/>
      <c r="B47" s="64"/>
      <c r="C47" s="226"/>
      <c r="D47" s="227"/>
      <c r="E47" s="64"/>
      <c r="F47" s="64"/>
      <c r="G47" s="64"/>
      <c r="H47" s="64"/>
      <c r="I47" s="64"/>
      <c r="J47" s="64"/>
    </row>
    <row r="48" spans="1:10" s="69" customFormat="1" ht="13.5">
      <c r="A48" s="64"/>
      <c r="B48" s="64"/>
      <c r="C48" s="226"/>
      <c r="D48" s="227"/>
      <c r="E48" s="64"/>
      <c r="F48" s="64"/>
      <c r="G48" s="64"/>
      <c r="H48" s="64"/>
      <c r="I48" s="64"/>
      <c r="J48" s="64"/>
    </row>
    <row r="49" spans="1:10" s="69" customFormat="1" ht="13.5">
      <c r="A49" s="64"/>
      <c r="B49" s="64"/>
      <c r="C49" s="226"/>
      <c r="D49" s="227"/>
      <c r="E49" s="64"/>
      <c r="F49" s="64"/>
      <c r="G49" s="64"/>
      <c r="H49" s="64"/>
      <c r="I49" s="64"/>
      <c r="J49" s="64"/>
    </row>
    <row r="50" spans="1:10" s="69" customFormat="1" ht="13.5">
      <c r="A50" s="64"/>
      <c r="B50" s="64"/>
      <c r="C50" s="226"/>
      <c r="D50" s="227"/>
      <c r="E50" s="64"/>
      <c r="F50" s="64"/>
      <c r="G50" s="64"/>
      <c r="H50" s="64"/>
      <c r="I50" s="64"/>
      <c r="J50" s="64"/>
    </row>
    <row r="51" spans="1:10" s="69" customFormat="1" ht="13.5">
      <c r="A51" s="64"/>
      <c r="B51" s="64"/>
      <c r="C51" s="64"/>
      <c r="D51" s="64"/>
      <c r="E51" s="64"/>
      <c r="F51" s="64"/>
      <c r="G51" s="64"/>
      <c r="H51" s="64"/>
      <c r="I51" s="64"/>
      <c r="J51" s="64"/>
    </row>
    <row r="52" spans="1:10" s="69" customFormat="1" ht="13.5">
      <c r="A52" s="64"/>
      <c r="B52" s="64"/>
      <c r="C52" s="64"/>
      <c r="D52" s="64"/>
      <c r="E52" s="64"/>
      <c r="F52" s="64"/>
      <c r="G52" s="64"/>
      <c r="H52" s="64"/>
      <c r="I52" s="64"/>
      <c r="J52" s="64"/>
    </row>
    <row r="53" spans="1:10" s="69" customFormat="1" ht="13.5">
      <c r="A53" s="64"/>
      <c r="B53" s="64"/>
      <c r="C53" s="64"/>
      <c r="D53" s="64"/>
      <c r="E53" s="64"/>
      <c r="F53" s="64"/>
      <c r="G53" s="64"/>
      <c r="H53" s="64"/>
      <c r="I53" s="64"/>
      <c r="J53" s="228"/>
    </row>
    <row r="54" spans="1:10" s="69" customFormat="1" ht="13.5">
      <c r="A54" s="64"/>
      <c r="B54" s="64"/>
      <c r="C54" s="64"/>
      <c r="D54" s="64"/>
      <c r="E54" s="64"/>
      <c r="F54" s="64"/>
      <c r="G54" s="64"/>
      <c r="H54" s="64"/>
      <c r="I54" s="64"/>
      <c r="J54" s="228"/>
    </row>
    <row r="55" spans="1:10" s="69" customFormat="1" ht="13.5">
      <c r="A55" s="64"/>
      <c r="B55" s="64"/>
      <c r="C55" s="64"/>
      <c r="D55" s="64"/>
      <c r="E55" s="64"/>
      <c r="F55" s="64"/>
      <c r="G55" s="64"/>
      <c r="H55" s="64"/>
      <c r="I55" s="64"/>
      <c r="J55" s="228"/>
    </row>
    <row r="56" spans="1:10" s="69" customFormat="1" ht="13.5">
      <c r="A56" s="64"/>
      <c r="B56" s="64"/>
      <c r="C56" s="64"/>
      <c r="D56" s="64"/>
      <c r="E56" s="64"/>
      <c r="F56" s="64"/>
      <c r="G56" s="64"/>
      <c r="H56" s="64"/>
      <c r="I56" s="64"/>
      <c r="J56" s="228"/>
    </row>
    <row r="57" spans="1:10" s="69" customFormat="1" ht="13.5">
      <c r="A57" s="64"/>
      <c r="B57" s="64"/>
      <c r="C57" s="64"/>
      <c r="D57" s="64"/>
      <c r="E57" s="64"/>
      <c r="F57" s="64"/>
      <c r="G57" s="64"/>
      <c r="H57" s="64"/>
      <c r="I57" s="64"/>
      <c r="J57" s="228"/>
    </row>
    <row r="58" spans="1:10" s="69" customFormat="1" ht="13.5">
      <c r="A58" s="64"/>
      <c r="B58" s="64"/>
      <c r="C58" s="64"/>
      <c r="D58" s="64"/>
      <c r="E58" s="64"/>
      <c r="F58" s="64"/>
      <c r="G58" s="64"/>
      <c r="H58" s="64"/>
      <c r="I58" s="64"/>
      <c r="J58" s="228"/>
    </row>
    <row r="59" spans="1:10" s="69" customFormat="1" ht="13.5">
      <c r="A59" s="64"/>
      <c r="B59" s="64"/>
      <c r="C59" s="64"/>
      <c r="D59" s="64"/>
      <c r="E59" s="64"/>
      <c r="F59" s="64"/>
      <c r="G59" s="64"/>
      <c r="H59" s="64"/>
      <c r="I59" s="64"/>
      <c r="J59" s="228"/>
    </row>
    <row r="60" spans="1:10" s="69" customFormat="1" ht="13.5">
      <c r="A60" s="64"/>
      <c r="B60" s="64"/>
      <c r="C60" s="64"/>
      <c r="D60" s="64"/>
      <c r="E60" s="64"/>
      <c r="F60" s="64"/>
      <c r="G60" s="64"/>
      <c r="H60" s="64"/>
      <c r="I60" s="64"/>
      <c r="J60" s="228"/>
    </row>
    <row r="61" spans="1:10" s="69" customFormat="1" ht="13.5">
      <c r="A61" s="64"/>
      <c r="B61" s="64"/>
      <c r="C61" s="64"/>
      <c r="D61" s="64"/>
      <c r="E61" s="64"/>
      <c r="F61" s="64"/>
      <c r="G61" s="64"/>
      <c r="H61" s="64"/>
      <c r="I61" s="64"/>
      <c r="J61" s="228"/>
    </row>
    <row r="62" spans="1:10" s="69" customFormat="1" ht="13.5">
      <c r="A62" s="64"/>
      <c r="B62" s="64"/>
      <c r="C62" s="64"/>
      <c r="D62" s="64"/>
      <c r="E62" s="64"/>
      <c r="F62" s="64"/>
      <c r="G62" s="64"/>
      <c r="H62" s="64"/>
      <c r="I62" s="64"/>
      <c r="J62" s="228"/>
    </row>
    <row r="63" spans="3:10" s="69" customFormat="1" ht="13.5">
      <c r="C63" s="64"/>
      <c r="D63" s="64"/>
      <c r="E63" s="64"/>
      <c r="F63" s="64"/>
      <c r="G63" s="64"/>
      <c r="H63" s="64"/>
      <c r="I63" s="64"/>
      <c r="J63" s="228"/>
    </row>
    <row r="64" spans="3:10" s="69" customFormat="1" ht="13.5">
      <c r="C64" s="64"/>
      <c r="D64" s="64"/>
      <c r="E64" s="64"/>
      <c r="F64" s="64"/>
      <c r="G64" s="64"/>
      <c r="H64" s="64"/>
      <c r="I64" s="64"/>
      <c r="J64" s="228"/>
    </row>
    <row r="65" spans="3:10" s="69" customFormat="1" ht="13.5">
      <c r="C65" s="64"/>
      <c r="D65" s="64"/>
      <c r="E65" s="64"/>
      <c r="F65" s="64"/>
      <c r="G65" s="64"/>
      <c r="H65" s="64"/>
      <c r="I65" s="64"/>
      <c r="J65" s="228"/>
    </row>
    <row r="66" spans="3:10" s="69" customFormat="1" ht="13.5">
      <c r="C66" s="64"/>
      <c r="D66" s="64"/>
      <c r="E66" s="64"/>
      <c r="F66" s="64"/>
      <c r="G66" s="64"/>
      <c r="H66" s="64"/>
      <c r="I66" s="64"/>
      <c r="J66" s="228"/>
    </row>
    <row r="67" spans="3:10" s="69" customFormat="1" ht="13.5">
      <c r="C67" s="64"/>
      <c r="D67" s="64"/>
      <c r="E67" s="64"/>
      <c r="F67" s="64"/>
      <c r="G67" s="64"/>
      <c r="H67" s="64"/>
      <c r="I67" s="64"/>
      <c r="J67" s="228"/>
    </row>
    <row r="68" spans="3:10" s="69" customFormat="1" ht="13.5">
      <c r="C68" s="64"/>
      <c r="D68" s="64"/>
      <c r="E68" s="64"/>
      <c r="F68" s="64"/>
      <c r="G68" s="64"/>
      <c r="H68" s="64"/>
      <c r="I68" s="64"/>
      <c r="J68" s="228"/>
    </row>
    <row r="69" spans="3:10" s="69" customFormat="1" ht="13.5">
      <c r="C69" s="64"/>
      <c r="D69" s="64"/>
      <c r="E69" s="64"/>
      <c r="F69" s="64"/>
      <c r="G69" s="64"/>
      <c r="H69" s="64"/>
      <c r="I69" s="64"/>
      <c r="J69" s="228"/>
    </row>
    <row r="70" spans="3:10" s="69" customFormat="1" ht="13.5">
      <c r="C70" s="64"/>
      <c r="D70" s="64"/>
      <c r="E70" s="64"/>
      <c r="F70" s="64"/>
      <c r="G70" s="64"/>
      <c r="H70" s="64"/>
      <c r="I70" s="64"/>
      <c r="J70" s="228"/>
    </row>
    <row r="71" spans="3:10" s="69" customFormat="1" ht="13.5">
      <c r="C71" s="64"/>
      <c r="D71" s="64"/>
      <c r="E71" s="64"/>
      <c r="F71" s="64"/>
      <c r="G71" s="64"/>
      <c r="H71" s="64"/>
      <c r="I71" s="64"/>
      <c r="J71" s="228"/>
    </row>
    <row r="72" spans="3:10" s="69" customFormat="1" ht="13.5">
      <c r="C72" s="64"/>
      <c r="D72" s="64"/>
      <c r="E72" s="64"/>
      <c r="F72" s="64"/>
      <c r="G72" s="64"/>
      <c r="H72" s="64"/>
      <c r="I72" s="64"/>
      <c r="J72" s="228"/>
    </row>
    <row r="73" spans="3:10" s="69" customFormat="1" ht="13.5">
      <c r="C73" s="64"/>
      <c r="D73" s="64"/>
      <c r="E73" s="64"/>
      <c r="F73" s="64"/>
      <c r="G73" s="64"/>
      <c r="H73" s="64"/>
      <c r="I73" s="64"/>
      <c r="J73" s="228"/>
    </row>
    <row r="74" s="69" customFormat="1" ht="12.75"/>
    <row r="75" s="69" customFormat="1" ht="12.75"/>
    <row r="76" s="69" customFormat="1" ht="12.75"/>
    <row r="77" spans="1:10" s="69" customFormat="1" ht="17.25">
      <c r="A77" s="52"/>
      <c r="B77" s="223"/>
      <c r="C77" s="224"/>
      <c r="D77" s="224"/>
      <c r="E77" s="224"/>
      <c r="F77" s="52"/>
      <c r="G77" s="52"/>
      <c r="H77" s="52"/>
      <c r="I77" s="53"/>
      <c r="J77" s="53"/>
    </row>
    <row r="78" spans="1:10" s="69" customFormat="1" ht="15">
      <c r="A78" s="52"/>
      <c r="B78" s="225"/>
      <c r="C78" s="53"/>
      <c r="D78" s="53"/>
      <c r="E78" s="53"/>
      <c r="F78" s="52"/>
      <c r="G78" s="52"/>
      <c r="H78" s="52"/>
      <c r="I78" s="53"/>
      <c r="J78" s="53"/>
    </row>
    <row r="79" spans="1:10" s="69" customFormat="1" ht="15">
      <c r="A79" s="52"/>
      <c r="B79" s="225"/>
      <c r="C79" s="53"/>
      <c r="D79" s="53"/>
      <c r="E79" s="53"/>
      <c r="F79" s="52"/>
      <c r="G79" s="52"/>
      <c r="H79" s="52"/>
      <c r="I79" s="53"/>
      <c r="J79" s="53"/>
    </row>
    <row r="80" spans="1:10" s="69" customFormat="1" ht="15">
      <c r="A80" s="52"/>
      <c r="B80" s="52"/>
      <c r="C80" s="52"/>
      <c r="D80" s="52"/>
      <c r="E80" s="52"/>
      <c r="F80" s="52"/>
      <c r="G80" s="52"/>
      <c r="H80" s="52"/>
      <c r="I80" s="53"/>
      <c r="J80" s="53"/>
    </row>
    <row r="81" spans="1:10" s="69" customFormat="1" ht="13.5">
      <c r="A81" s="64"/>
      <c r="B81" s="64"/>
      <c r="C81" s="64"/>
      <c r="D81" s="64"/>
      <c r="E81" s="64"/>
      <c r="F81" s="64"/>
      <c r="G81" s="64"/>
      <c r="H81" s="64"/>
      <c r="I81" s="64"/>
      <c r="J81" s="64"/>
    </row>
    <row r="82" spans="1:10" s="69" customFormat="1" ht="13.5">
      <c r="A82" s="64"/>
      <c r="B82" s="64"/>
      <c r="C82" s="226"/>
      <c r="D82" s="227"/>
      <c r="E82" s="64"/>
      <c r="F82" s="64"/>
      <c r="G82" s="64"/>
      <c r="H82" s="64"/>
      <c r="I82" s="64"/>
      <c r="J82" s="64"/>
    </row>
    <row r="83" spans="1:10" s="69" customFormat="1" ht="13.5">
      <c r="A83" s="64"/>
      <c r="B83" s="64"/>
      <c r="C83" s="226"/>
      <c r="D83" s="227"/>
      <c r="E83" s="64"/>
      <c r="F83" s="64"/>
      <c r="G83" s="64"/>
      <c r="H83" s="64"/>
      <c r="I83" s="64"/>
      <c r="J83" s="64"/>
    </row>
    <row r="84" spans="1:10" s="69" customFormat="1" ht="13.5">
      <c r="A84" s="64"/>
      <c r="B84" s="64"/>
      <c r="C84" s="226"/>
      <c r="D84" s="227"/>
      <c r="E84" s="64"/>
      <c r="F84" s="64"/>
      <c r="G84" s="64"/>
      <c r="H84" s="64"/>
      <c r="I84" s="64"/>
      <c r="J84" s="64"/>
    </row>
    <row r="85" spans="1:10" s="69" customFormat="1" ht="13.5">
      <c r="A85" s="64"/>
      <c r="B85" s="64"/>
      <c r="C85" s="226"/>
      <c r="D85" s="227"/>
      <c r="E85" s="64"/>
      <c r="F85" s="64"/>
      <c r="G85" s="64"/>
      <c r="H85" s="64"/>
      <c r="I85" s="64"/>
      <c r="J85" s="64"/>
    </row>
    <row r="86" spans="1:10" s="69" customFormat="1" ht="13.5">
      <c r="A86" s="64"/>
      <c r="B86" s="64"/>
      <c r="C86" s="226"/>
      <c r="D86" s="227"/>
      <c r="E86" s="64"/>
      <c r="F86" s="64"/>
      <c r="G86" s="64"/>
      <c r="H86" s="64"/>
      <c r="I86" s="64"/>
      <c r="J86" s="64"/>
    </row>
    <row r="87" spans="1:10" s="69" customFormat="1" ht="13.5">
      <c r="A87" s="64"/>
      <c r="B87" s="64"/>
      <c r="C87" s="226"/>
      <c r="D87" s="227"/>
      <c r="E87" s="64"/>
      <c r="F87" s="64"/>
      <c r="G87" s="64"/>
      <c r="H87" s="64"/>
      <c r="I87" s="64"/>
      <c r="J87" s="64"/>
    </row>
    <row r="88" spans="1:10" s="69" customFormat="1" ht="13.5">
      <c r="A88" s="64"/>
      <c r="B88" s="64"/>
      <c r="C88" s="226"/>
      <c r="D88" s="227"/>
      <c r="E88" s="64"/>
      <c r="F88" s="64"/>
      <c r="G88" s="64"/>
      <c r="H88" s="64"/>
      <c r="I88" s="64"/>
      <c r="J88" s="64"/>
    </row>
    <row r="89" spans="1:10" s="69" customFormat="1" ht="13.5">
      <c r="A89" s="64"/>
      <c r="B89" s="64"/>
      <c r="C89" s="64"/>
      <c r="D89" s="64"/>
      <c r="E89" s="64"/>
      <c r="F89" s="64"/>
      <c r="G89" s="64"/>
      <c r="H89" s="64"/>
      <c r="I89" s="64"/>
      <c r="J89" s="64"/>
    </row>
    <row r="90" spans="1:10" s="69" customFormat="1" ht="13.5">
      <c r="A90" s="64"/>
      <c r="B90" s="64"/>
      <c r="C90" s="64"/>
      <c r="D90" s="64"/>
      <c r="E90" s="64"/>
      <c r="F90" s="64"/>
      <c r="G90" s="64"/>
      <c r="H90" s="64"/>
      <c r="I90" s="64"/>
      <c r="J90" s="64"/>
    </row>
    <row r="91" spans="1:10" s="69" customFormat="1" ht="13.5">
      <c r="A91" s="64"/>
      <c r="B91" s="64"/>
      <c r="C91" s="64"/>
      <c r="D91" s="64"/>
      <c r="E91" s="64"/>
      <c r="F91" s="64"/>
      <c r="G91" s="64"/>
      <c r="H91" s="64"/>
      <c r="I91" s="64"/>
      <c r="J91" s="228"/>
    </row>
    <row r="92" spans="1:10" s="69" customFormat="1" ht="13.5">
      <c r="A92" s="64"/>
      <c r="B92" s="64"/>
      <c r="C92" s="64"/>
      <c r="D92" s="64"/>
      <c r="E92" s="64"/>
      <c r="F92" s="64"/>
      <c r="G92" s="64"/>
      <c r="H92" s="64"/>
      <c r="I92" s="64"/>
      <c r="J92" s="228"/>
    </row>
    <row r="93" spans="1:10" s="69" customFormat="1" ht="13.5">
      <c r="A93" s="64"/>
      <c r="B93" s="64"/>
      <c r="C93" s="64"/>
      <c r="D93" s="64"/>
      <c r="E93" s="64"/>
      <c r="F93" s="64"/>
      <c r="G93" s="64"/>
      <c r="H93" s="64"/>
      <c r="I93" s="64"/>
      <c r="J93" s="228"/>
    </row>
    <row r="94" spans="1:10" s="69" customFormat="1" ht="13.5">
      <c r="A94" s="64"/>
      <c r="B94" s="64"/>
      <c r="C94" s="64"/>
      <c r="D94" s="64"/>
      <c r="E94" s="64"/>
      <c r="F94" s="64"/>
      <c r="G94" s="64"/>
      <c r="H94" s="64"/>
      <c r="I94" s="64"/>
      <c r="J94" s="228"/>
    </row>
    <row r="95" spans="1:10" s="69" customFormat="1" ht="13.5">
      <c r="A95" s="64"/>
      <c r="B95" s="64"/>
      <c r="C95" s="64"/>
      <c r="D95" s="64"/>
      <c r="E95" s="64"/>
      <c r="F95" s="64"/>
      <c r="G95" s="64"/>
      <c r="H95" s="64"/>
      <c r="I95" s="64"/>
      <c r="J95" s="228"/>
    </row>
    <row r="96" spans="1:10" s="69" customFormat="1" ht="13.5">
      <c r="A96" s="64"/>
      <c r="B96" s="64"/>
      <c r="C96" s="64"/>
      <c r="D96" s="64"/>
      <c r="E96" s="64"/>
      <c r="F96" s="64"/>
      <c r="G96" s="64"/>
      <c r="H96" s="64"/>
      <c r="I96" s="64"/>
      <c r="J96" s="228"/>
    </row>
    <row r="97" spans="1:10" s="69" customFormat="1" ht="13.5">
      <c r="A97" s="64"/>
      <c r="B97" s="64"/>
      <c r="C97" s="64"/>
      <c r="D97" s="64"/>
      <c r="E97" s="64"/>
      <c r="F97" s="64"/>
      <c r="G97" s="64"/>
      <c r="H97" s="64"/>
      <c r="I97" s="64"/>
      <c r="J97" s="228"/>
    </row>
    <row r="98" spans="1:10" s="69" customFormat="1" ht="13.5">
      <c r="A98" s="64"/>
      <c r="B98" s="64"/>
      <c r="C98" s="64"/>
      <c r="D98" s="64"/>
      <c r="E98" s="64"/>
      <c r="F98" s="64"/>
      <c r="G98" s="64"/>
      <c r="H98" s="64"/>
      <c r="I98" s="64"/>
      <c r="J98" s="228"/>
    </row>
    <row r="99" spans="1:10" s="69" customFormat="1" ht="13.5">
      <c r="A99" s="64"/>
      <c r="B99" s="64"/>
      <c r="C99" s="64"/>
      <c r="D99" s="64"/>
      <c r="E99" s="64"/>
      <c r="F99" s="64"/>
      <c r="G99" s="64"/>
      <c r="H99" s="64"/>
      <c r="I99" s="64"/>
      <c r="J99" s="228"/>
    </row>
    <row r="100" spans="1:10" s="69" customFormat="1" ht="13.5">
      <c r="A100" s="64"/>
      <c r="B100" s="64"/>
      <c r="C100" s="64"/>
      <c r="D100" s="64"/>
      <c r="E100" s="64"/>
      <c r="F100" s="64"/>
      <c r="G100" s="64"/>
      <c r="H100" s="64"/>
      <c r="I100" s="64"/>
      <c r="J100" s="228"/>
    </row>
    <row r="101" spans="3:10" s="69" customFormat="1" ht="13.5">
      <c r="C101" s="64"/>
      <c r="D101" s="64"/>
      <c r="E101" s="64"/>
      <c r="F101" s="64"/>
      <c r="G101" s="64"/>
      <c r="H101" s="64"/>
      <c r="I101" s="64"/>
      <c r="J101" s="228"/>
    </row>
    <row r="102" spans="3:10" s="69" customFormat="1" ht="13.5">
      <c r="C102" s="64"/>
      <c r="D102" s="64"/>
      <c r="E102" s="64"/>
      <c r="F102" s="64"/>
      <c r="G102" s="64"/>
      <c r="H102" s="64"/>
      <c r="I102" s="64"/>
      <c r="J102" s="228"/>
    </row>
    <row r="103" spans="3:10" s="69" customFormat="1" ht="13.5">
      <c r="C103" s="64"/>
      <c r="D103" s="64"/>
      <c r="E103" s="64"/>
      <c r="F103" s="64"/>
      <c r="G103" s="64"/>
      <c r="H103" s="64"/>
      <c r="I103" s="64"/>
      <c r="J103" s="228"/>
    </row>
    <row r="104" spans="3:10" s="69" customFormat="1" ht="13.5">
      <c r="C104" s="64"/>
      <c r="D104" s="64"/>
      <c r="E104" s="64"/>
      <c r="F104" s="64"/>
      <c r="G104" s="64"/>
      <c r="H104" s="64"/>
      <c r="I104" s="64"/>
      <c r="J104" s="228"/>
    </row>
    <row r="105" spans="3:10" s="69" customFormat="1" ht="13.5">
      <c r="C105" s="64"/>
      <c r="D105" s="64"/>
      <c r="E105" s="64"/>
      <c r="F105" s="64"/>
      <c r="G105" s="64"/>
      <c r="H105" s="64"/>
      <c r="I105" s="64"/>
      <c r="J105" s="228"/>
    </row>
    <row r="106" spans="3:10" s="69" customFormat="1" ht="13.5">
      <c r="C106" s="64"/>
      <c r="D106" s="64"/>
      <c r="E106" s="64"/>
      <c r="F106" s="64"/>
      <c r="G106" s="64"/>
      <c r="H106" s="64"/>
      <c r="I106" s="64"/>
      <c r="J106" s="228"/>
    </row>
    <row r="107" spans="3:10" s="69" customFormat="1" ht="13.5">
      <c r="C107" s="64"/>
      <c r="D107" s="64"/>
      <c r="E107" s="64"/>
      <c r="F107" s="64"/>
      <c r="G107" s="64"/>
      <c r="H107" s="64"/>
      <c r="I107" s="64"/>
      <c r="J107" s="228"/>
    </row>
    <row r="108" spans="3:10" s="69" customFormat="1" ht="13.5">
      <c r="C108" s="64"/>
      <c r="D108" s="64"/>
      <c r="E108" s="64"/>
      <c r="F108" s="64"/>
      <c r="G108" s="64"/>
      <c r="H108" s="64"/>
      <c r="I108" s="64"/>
      <c r="J108" s="228"/>
    </row>
    <row r="109" spans="3:10" s="69" customFormat="1" ht="13.5">
      <c r="C109" s="64"/>
      <c r="D109" s="64"/>
      <c r="E109" s="64"/>
      <c r="F109" s="64"/>
      <c r="G109" s="64"/>
      <c r="H109" s="64"/>
      <c r="I109" s="64"/>
      <c r="J109" s="228"/>
    </row>
    <row r="110" spans="3:10" s="69" customFormat="1" ht="13.5">
      <c r="C110" s="64"/>
      <c r="D110" s="64"/>
      <c r="E110" s="64"/>
      <c r="F110" s="64"/>
      <c r="G110" s="64"/>
      <c r="H110" s="64"/>
      <c r="I110" s="64"/>
      <c r="J110" s="228"/>
    </row>
    <row r="111" spans="3:10" s="69" customFormat="1" ht="13.5">
      <c r="C111" s="64"/>
      <c r="D111" s="64"/>
      <c r="E111" s="64"/>
      <c r="F111" s="64"/>
      <c r="G111" s="64"/>
      <c r="H111" s="64"/>
      <c r="I111" s="64"/>
      <c r="J111" s="228"/>
    </row>
    <row r="112" s="69" customFormat="1" ht="12.75"/>
    <row r="113" s="69" customFormat="1" ht="12.75"/>
    <row r="114" s="69" customFormat="1" ht="12.75"/>
    <row r="115" spans="1:10" s="69" customFormat="1" ht="17.25">
      <c r="A115" s="52"/>
      <c r="B115" s="223"/>
      <c r="C115" s="224"/>
      <c r="D115" s="224"/>
      <c r="E115" s="224"/>
      <c r="F115" s="52"/>
      <c r="G115" s="52"/>
      <c r="H115" s="52"/>
      <c r="I115" s="53"/>
      <c r="J115" s="53"/>
    </row>
    <row r="116" spans="1:10" s="69" customFormat="1" ht="15">
      <c r="A116" s="52"/>
      <c r="B116" s="225"/>
      <c r="C116" s="53"/>
      <c r="D116" s="53"/>
      <c r="E116" s="53"/>
      <c r="F116" s="52"/>
      <c r="G116" s="52"/>
      <c r="H116" s="52"/>
      <c r="I116" s="53"/>
      <c r="J116" s="53"/>
    </row>
    <row r="117" spans="1:10" s="69" customFormat="1" ht="15">
      <c r="A117" s="52"/>
      <c r="B117" s="225"/>
      <c r="C117" s="53"/>
      <c r="D117" s="53"/>
      <c r="E117" s="53"/>
      <c r="F117" s="52"/>
      <c r="G117" s="52"/>
      <c r="H117" s="52"/>
      <c r="I117" s="53"/>
      <c r="J117" s="53"/>
    </row>
    <row r="118" spans="1:10" s="69" customFormat="1" ht="15">
      <c r="A118" s="52"/>
      <c r="B118" s="52"/>
      <c r="C118" s="52"/>
      <c r="D118" s="52"/>
      <c r="E118" s="52"/>
      <c r="F118" s="52"/>
      <c r="G118" s="52"/>
      <c r="H118" s="52"/>
      <c r="I118" s="53"/>
      <c r="J118" s="53"/>
    </row>
    <row r="119" spans="1:10" s="69" customFormat="1" ht="13.5">
      <c r="A119" s="64"/>
      <c r="B119" s="64"/>
      <c r="C119" s="64"/>
      <c r="D119" s="64"/>
      <c r="E119" s="64"/>
      <c r="F119" s="64"/>
      <c r="G119" s="64"/>
      <c r="H119" s="64"/>
      <c r="I119" s="64"/>
      <c r="J119" s="64"/>
    </row>
    <row r="120" spans="1:10" s="69" customFormat="1" ht="13.5">
      <c r="A120" s="64"/>
      <c r="E120" s="64"/>
      <c r="F120" s="64"/>
      <c r="G120" s="64"/>
      <c r="H120" s="64"/>
      <c r="I120" s="64"/>
      <c r="J120" s="64"/>
    </row>
    <row r="121" spans="1:10" s="69" customFormat="1" ht="13.5">
      <c r="A121" s="64"/>
      <c r="E121" s="64"/>
      <c r="F121" s="64"/>
      <c r="G121" s="64"/>
      <c r="H121" s="64"/>
      <c r="I121" s="64"/>
      <c r="J121" s="64"/>
    </row>
    <row r="122" spans="1:10" s="69" customFormat="1" ht="13.5">
      <c r="A122" s="64"/>
      <c r="E122" s="64"/>
      <c r="F122" s="64"/>
      <c r="G122" s="64"/>
      <c r="H122" s="64"/>
      <c r="I122" s="64"/>
      <c r="J122" s="64"/>
    </row>
    <row r="123" spans="1:10" s="69" customFormat="1" ht="13.5">
      <c r="A123" s="64"/>
      <c r="E123" s="64"/>
      <c r="F123" s="64"/>
      <c r="G123" s="64"/>
      <c r="H123" s="64"/>
      <c r="I123" s="64"/>
      <c r="J123" s="64"/>
    </row>
    <row r="124" spans="1:10" s="69" customFormat="1" ht="13.5">
      <c r="A124" s="64"/>
      <c r="E124" s="64"/>
      <c r="F124" s="64"/>
      <c r="G124" s="64"/>
      <c r="H124" s="64"/>
      <c r="I124" s="64"/>
      <c r="J124" s="64"/>
    </row>
    <row r="125" spans="1:10" s="69" customFormat="1" ht="13.5">
      <c r="A125" s="64"/>
      <c r="E125" s="64"/>
      <c r="F125" s="64"/>
      <c r="G125" s="64"/>
      <c r="H125" s="64"/>
      <c r="I125" s="64"/>
      <c r="J125" s="64"/>
    </row>
    <row r="126" spans="1:10" s="69" customFormat="1" ht="13.5">
      <c r="A126" s="64"/>
      <c r="E126" s="64"/>
      <c r="F126" s="64"/>
      <c r="G126" s="64"/>
      <c r="H126" s="64"/>
      <c r="I126" s="64"/>
      <c r="J126" s="64"/>
    </row>
    <row r="127" spans="1:10" s="69" customFormat="1" ht="13.5">
      <c r="A127" s="64"/>
      <c r="B127" s="64"/>
      <c r="E127" s="64"/>
      <c r="F127" s="64"/>
      <c r="G127" s="64"/>
      <c r="H127" s="64"/>
      <c r="I127" s="64"/>
      <c r="J127" s="64"/>
    </row>
    <row r="128" spans="1:10" s="69" customFormat="1" ht="13.5">
      <c r="A128" s="64"/>
      <c r="B128" s="64"/>
      <c r="C128" s="64"/>
      <c r="D128" s="64"/>
      <c r="E128" s="64"/>
      <c r="F128" s="64"/>
      <c r="G128" s="64"/>
      <c r="H128" s="64"/>
      <c r="I128" s="64"/>
      <c r="J128" s="64"/>
    </row>
    <row r="129" spans="1:10" s="69" customFormat="1" ht="13.5">
      <c r="A129" s="64"/>
      <c r="B129" s="64"/>
      <c r="C129" s="64"/>
      <c r="D129" s="64"/>
      <c r="E129" s="64"/>
      <c r="F129" s="64"/>
      <c r="G129" s="64"/>
      <c r="H129" s="64"/>
      <c r="I129" s="64"/>
      <c r="J129" s="228"/>
    </row>
    <row r="130" spans="1:10" s="69" customFormat="1" ht="13.5">
      <c r="A130" s="64"/>
      <c r="B130" s="64"/>
      <c r="C130" s="64"/>
      <c r="D130" s="64"/>
      <c r="E130" s="64"/>
      <c r="F130" s="64"/>
      <c r="G130" s="64"/>
      <c r="H130" s="64"/>
      <c r="I130" s="64"/>
      <c r="J130" s="228"/>
    </row>
    <row r="131" spans="1:10" s="69" customFormat="1" ht="13.5">
      <c r="A131" s="64"/>
      <c r="B131" s="64"/>
      <c r="C131" s="64"/>
      <c r="D131" s="64"/>
      <c r="E131" s="64"/>
      <c r="F131" s="64"/>
      <c r="G131" s="64"/>
      <c r="H131" s="64"/>
      <c r="I131" s="64"/>
      <c r="J131" s="228"/>
    </row>
    <row r="132" spans="1:10" s="69" customFormat="1" ht="13.5">
      <c r="A132" s="64"/>
      <c r="B132" s="64"/>
      <c r="C132" s="64"/>
      <c r="D132" s="64"/>
      <c r="E132" s="64"/>
      <c r="F132" s="64"/>
      <c r="G132" s="64"/>
      <c r="H132" s="64"/>
      <c r="I132" s="64"/>
      <c r="J132" s="228"/>
    </row>
    <row r="133" spans="1:10" s="69" customFormat="1" ht="13.5">
      <c r="A133" s="64"/>
      <c r="B133" s="64"/>
      <c r="C133" s="64"/>
      <c r="D133" s="64"/>
      <c r="E133" s="64"/>
      <c r="F133" s="64"/>
      <c r="G133" s="64"/>
      <c r="H133" s="64"/>
      <c r="I133" s="64"/>
      <c r="J133" s="228"/>
    </row>
    <row r="134" spans="1:10" s="69" customFormat="1" ht="13.5">
      <c r="A134" s="64"/>
      <c r="B134" s="64"/>
      <c r="C134" s="64"/>
      <c r="D134" s="64"/>
      <c r="E134" s="64"/>
      <c r="F134" s="64"/>
      <c r="G134" s="64"/>
      <c r="H134" s="64"/>
      <c r="I134" s="64"/>
      <c r="J134" s="228"/>
    </row>
    <row r="135" spans="1:10" s="69" customFormat="1" ht="13.5">
      <c r="A135" s="64"/>
      <c r="B135" s="64"/>
      <c r="C135" s="64"/>
      <c r="D135" s="64"/>
      <c r="E135" s="64"/>
      <c r="F135" s="64"/>
      <c r="G135" s="64"/>
      <c r="H135" s="64"/>
      <c r="I135" s="64"/>
      <c r="J135" s="228"/>
    </row>
    <row r="136" spans="1:10" s="69" customFormat="1" ht="13.5">
      <c r="A136" s="64"/>
      <c r="B136" s="64"/>
      <c r="C136" s="64"/>
      <c r="D136" s="64"/>
      <c r="E136" s="64"/>
      <c r="F136" s="64"/>
      <c r="G136" s="64"/>
      <c r="H136" s="64"/>
      <c r="I136" s="64"/>
      <c r="J136" s="228"/>
    </row>
    <row r="137" spans="1:10" s="69" customFormat="1" ht="13.5">
      <c r="A137" s="64"/>
      <c r="B137" s="64"/>
      <c r="C137" s="64"/>
      <c r="D137" s="64"/>
      <c r="E137" s="64"/>
      <c r="F137" s="64"/>
      <c r="G137" s="64"/>
      <c r="H137" s="64"/>
      <c r="I137" s="64"/>
      <c r="J137" s="228"/>
    </row>
    <row r="138" spans="1:10" s="69" customFormat="1" ht="13.5">
      <c r="A138" s="64"/>
      <c r="B138" s="64"/>
      <c r="C138" s="64"/>
      <c r="D138" s="64"/>
      <c r="E138" s="64"/>
      <c r="F138" s="64"/>
      <c r="G138" s="64"/>
      <c r="H138" s="64"/>
      <c r="I138" s="64"/>
      <c r="J138" s="228"/>
    </row>
    <row r="139" spans="3:10" s="69" customFormat="1" ht="13.5">
      <c r="C139" s="64"/>
      <c r="D139" s="64"/>
      <c r="E139" s="64"/>
      <c r="F139" s="64"/>
      <c r="G139" s="64"/>
      <c r="H139" s="64"/>
      <c r="I139" s="64"/>
      <c r="J139" s="228"/>
    </row>
    <row r="140" spans="3:10" s="69" customFormat="1" ht="13.5">
      <c r="C140" s="64"/>
      <c r="D140" s="64"/>
      <c r="E140" s="64"/>
      <c r="F140" s="64"/>
      <c r="G140" s="64"/>
      <c r="H140" s="64"/>
      <c r="I140" s="64"/>
      <c r="J140" s="228"/>
    </row>
    <row r="141" spans="3:10" s="69" customFormat="1" ht="13.5">
      <c r="C141" s="64"/>
      <c r="D141" s="64"/>
      <c r="E141" s="64"/>
      <c r="F141" s="64"/>
      <c r="G141" s="64"/>
      <c r="H141" s="64"/>
      <c r="I141" s="64"/>
      <c r="J141" s="228"/>
    </row>
    <row r="142" spans="3:10" s="69" customFormat="1" ht="13.5">
      <c r="C142" s="64"/>
      <c r="D142" s="64"/>
      <c r="E142" s="64"/>
      <c r="F142" s="64"/>
      <c r="G142" s="64"/>
      <c r="H142" s="64"/>
      <c r="I142" s="64"/>
      <c r="J142" s="228"/>
    </row>
    <row r="143" spans="3:10" s="69" customFormat="1" ht="13.5">
      <c r="C143" s="64"/>
      <c r="D143" s="64"/>
      <c r="E143" s="64"/>
      <c r="F143" s="64"/>
      <c r="G143" s="64"/>
      <c r="H143" s="64"/>
      <c r="I143" s="64"/>
      <c r="J143" s="228"/>
    </row>
    <row r="144" spans="3:10" s="69" customFormat="1" ht="13.5">
      <c r="C144" s="64"/>
      <c r="D144" s="64"/>
      <c r="E144" s="64"/>
      <c r="F144" s="64"/>
      <c r="G144" s="64"/>
      <c r="H144" s="64"/>
      <c r="I144" s="64"/>
      <c r="J144" s="228"/>
    </row>
    <row r="145" spans="3:10" s="69" customFormat="1" ht="13.5">
      <c r="C145" s="64"/>
      <c r="D145" s="64"/>
      <c r="E145" s="64"/>
      <c r="F145" s="64"/>
      <c r="G145" s="64"/>
      <c r="H145" s="64"/>
      <c r="I145" s="64"/>
      <c r="J145" s="228"/>
    </row>
    <row r="146" spans="3:10" s="69" customFormat="1" ht="13.5">
      <c r="C146" s="64"/>
      <c r="D146" s="64"/>
      <c r="E146" s="64"/>
      <c r="F146" s="64"/>
      <c r="G146" s="64"/>
      <c r="H146" s="64"/>
      <c r="I146" s="64"/>
      <c r="J146" s="228"/>
    </row>
    <row r="147" spans="3:10" s="69" customFormat="1" ht="13.5">
      <c r="C147" s="64"/>
      <c r="D147" s="64"/>
      <c r="E147" s="64"/>
      <c r="F147" s="64"/>
      <c r="G147" s="64"/>
      <c r="H147" s="64"/>
      <c r="I147" s="64"/>
      <c r="J147" s="228"/>
    </row>
    <row r="148" spans="3:10" s="69" customFormat="1" ht="13.5">
      <c r="C148" s="64"/>
      <c r="D148" s="64"/>
      <c r="E148" s="64"/>
      <c r="F148" s="64"/>
      <c r="G148" s="64"/>
      <c r="H148" s="64"/>
      <c r="I148" s="64"/>
      <c r="J148" s="228"/>
    </row>
    <row r="149" spans="3:10" s="69" customFormat="1" ht="13.5">
      <c r="C149" s="64"/>
      <c r="D149" s="64"/>
      <c r="E149" s="64"/>
      <c r="F149" s="64"/>
      <c r="G149" s="64"/>
      <c r="H149" s="64"/>
      <c r="I149" s="64"/>
      <c r="J149" s="228"/>
    </row>
    <row r="150" s="69" customFormat="1" ht="12.75"/>
    <row r="151" s="69" customFormat="1" ht="12.75"/>
    <row r="152" s="69" customFormat="1" ht="12.75"/>
    <row r="153" s="69" customFormat="1" ht="12.75"/>
    <row r="154" s="69" customFormat="1" ht="12.75"/>
    <row r="155" s="69" customFormat="1" ht="12.75"/>
    <row r="156" s="69" customFormat="1" ht="12.75"/>
    <row r="157" s="69" customFormat="1" ht="12.75"/>
    <row r="158" s="69" customFormat="1" ht="12.75"/>
    <row r="159" s="69" customFormat="1" ht="12.75"/>
    <row r="160" s="69" customFormat="1" ht="12.75"/>
    <row r="161" s="69" customFormat="1" ht="12.75"/>
    <row r="162" s="69" customFormat="1" ht="12.75"/>
    <row r="163" s="69" customFormat="1" ht="12.75"/>
    <row r="164" s="69" customFormat="1" ht="12.75"/>
    <row r="165" s="69" customFormat="1" ht="12.75"/>
    <row r="166" s="69" customFormat="1" ht="12.75"/>
    <row r="167" s="69" customFormat="1" ht="12.75"/>
    <row r="168" s="69" customFormat="1" ht="12.75"/>
    <row r="169" s="69" customFormat="1" ht="12.75"/>
    <row r="170" s="69" customFormat="1" ht="12.75"/>
    <row r="171" s="69" customFormat="1" ht="12.75"/>
    <row r="172" s="69" customFormat="1" ht="12.75"/>
    <row r="173" s="69" customFormat="1" ht="12.75"/>
    <row r="174" s="69" customFormat="1" ht="12.75"/>
    <row r="175" s="69" customFormat="1" ht="12.75"/>
    <row r="176" s="69" customFormat="1" ht="12.75"/>
    <row r="177" s="69" customFormat="1" ht="12.75"/>
    <row r="178" s="69" customFormat="1" ht="12.75"/>
    <row r="179" s="69" customFormat="1" ht="12.75"/>
    <row r="180" s="69" customFormat="1" ht="12.75"/>
    <row r="181" s="69" customFormat="1" ht="12.75"/>
    <row r="182" s="69" customFormat="1" ht="12.75"/>
    <row r="183" s="69" customFormat="1" ht="12.75"/>
    <row r="184" s="69" customFormat="1" ht="12.75"/>
    <row r="185" s="69" customFormat="1" ht="12.75"/>
    <row r="186" s="69" customFormat="1" ht="12.75"/>
    <row r="187" s="69" customFormat="1" ht="12.75"/>
    <row r="188" s="69" customFormat="1" ht="12.75"/>
    <row r="189" s="69" customFormat="1" ht="12.75"/>
    <row r="190" s="69" customFormat="1" ht="12.75"/>
    <row r="191" s="69" customFormat="1" ht="12.75"/>
    <row r="192" s="69" customFormat="1" ht="12.75"/>
    <row r="193" s="69" customFormat="1" ht="12.75"/>
    <row r="194" s="69" customFormat="1" ht="12.75"/>
    <row r="195" s="69" customFormat="1" ht="12.75"/>
    <row r="196" s="69" customFormat="1" ht="12.75"/>
    <row r="197" s="69" customFormat="1" ht="12.75"/>
    <row r="198" s="69" customFormat="1" ht="12.75"/>
    <row r="199" s="69" customFormat="1" ht="12.75"/>
    <row r="200" s="69" customFormat="1" ht="12.75"/>
    <row r="201" s="69" customFormat="1" ht="12.75"/>
    <row r="202" s="69" customFormat="1" ht="12.75"/>
    <row r="203" s="69" customFormat="1" ht="12.75"/>
    <row r="204" s="69" customFormat="1" ht="12.75"/>
    <row r="205" s="69" customFormat="1" ht="12.75"/>
    <row r="206" s="69" customFormat="1" ht="12.75"/>
    <row r="207" s="69" customFormat="1" ht="12.75"/>
    <row r="208" s="69" customFormat="1" ht="12.75"/>
    <row r="209" s="69" customFormat="1" ht="12.75"/>
    <row r="210" s="69" customFormat="1" ht="12.75"/>
    <row r="211" s="69" customFormat="1" ht="12.75"/>
    <row r="212" s="69" customFormat="1" ht="12.75"/>
    <row r="213" s="69" customFormat="1" ht="12.75"/>
    <row r="214" s="69" customFormat="1" ht="12.75"/>
    <row r="215" s="69" customFormat="1" ht="12.75"/>
    <row r="216" s="69" customFormat="1" ht="12.75"/>
    <row r="217" s="69" customFormat="1" ht="12.75"/>
    <row r="218" s="69" customFormat="1" ht="12.75"/>
    <row r="219" s="69" customFormat="1" ht="12.75"/>
    <row r="220" s="69" customFormat="1" ht="12.75"/>
    <row r="221" s="69" customFormat="1" ht="12.75"/>
    <row r="222" s="69" customFormat="1" ht="12.75"/>
    <row r="223" s="69" customFormat="1" ht="12.75"/>
    <row r="224" s="69" customFormat="1" ht="12.75"/>
    <row r="225" s="69" customFormat="1" ht="12.75"/>
    <row r="226" s="69" customFormat="1" ht="12.75"/>
    <row r="227" s="69" customFormat="1" ht="12.75"/>
    <row r="228" s="69" customFormat="1" ht="12.75"/>
    <row r="229" s="69" customFormat="1" ht="12.75"/>
    <row r="230" s="69" customFormat="1" ht="12.75"/>
    <row r="231" s="69" customFormat="1" ht="12.75"/>
    <row r="232" s="69" customFormat="1" ht="12.75"/>
    <row r="233" s="69" customFormat="1" ht="12.75"/>
    <row r="234" s="69" customFormat="1" ht="12.75"/>
    <row r="235" s="69" customFormat="1" ht="12.75"/>
    <row r="236" s="69" customFormat="1" ht="12.75"/>
    <row r="237" s="69" customFormat="1" ht="12.75"/>
    <row r="238" s="69" customFormat="1" ht="12.75"/>
    <row r="239" s="69" customFormat="1" ht="12.75"/>
    <row r="240" s="69" customFormat="1" ht="12.75"/>
    <row r="241" s="69" customFormat="1" ht="12.75"/>
    <row r="242" s="69" customFormat="1" ht="12.75"/>
    <row r="243" s="69" customFormat="1" ht="12.75"/>
    <row r="244" s="69" customFormat="1" ht="12.75"/>
    <row r="245" s="69" customFormat="1" ht="12.75"/>
    <row r="246" s="69" customFormat="1" ht="12.75"/>
    <row r="247" s="69" customFormat="1" ht="12.75"/>
    <row r="248" s="69" customFormat="1" ht="12.75"/>
    <row r="249" s="69" customFormat="1" ht="12.75"/>
    <row r="250" s="69" customFormat="1" ht="12.75"/>
    <row r="251" s="69" customFormat="1" ht="12.75"/>
    <row r="252" s="69" customFormat="1" ht="12.75"/>
    <row r="253" s="69" customFormat="1" ht="12.75"/>
    <row r="254" s="69" customFormat="1" ht="12.75"/>
    <row r="255" s="69" customFormat="1" ht="12.75"/>
    <row r="256" s="69" customFormat="1" ht="12.75"/>
    <row r="257" s="69" customFormat="1" ht="12.75"/>
    <row r="258" s="69" customFormat="1" ht="12.75"/>
    <row r="259" s="69" customFormat="1" ht="12.75"/>
    <row r="260" s="69" customFormat="1" ht="12.75"/>
    <row r="261" s="69" customFormat="1" ht="12.75"/>
    <row r="262" s="69" customFormat="1" ht="12.75"/>
    <row r="263" s="69" customFormat="1" ht="12.75"/>
    <row r="264" s="69" customFormat="1" ht="12.75"/>
    <row r="265" s="69" customFormat="1" ht="12.75"/>
    <row r="266" s="69" customFormat="1" ht="12.75"/>
    <row r="267" s="69" customFormat="1" ht="12.75"/>
    <row r="268" s="69" customFormat="1" ht="12.75"/>
    <row r="269" s="69" customFormat="1" ht="12.75"/>
    <row r="270" s="69" customFormat="1" ht="12.75"/>
    <row r="271" s="69" customFormat="1" ht="12.75"/>
    <row r="272" s="69" customFormat="1" ht="12.75"/>
    <row r="273" s="69" customFormat="1" ht="12.75"/>
    <row r="274" s="69" customFormat="1" ht="12.75"/>
    <row r="275" s="69" customFormat="1" ht="12.75"/>
    <row r="276" s="69" customFormat="1" ht="12.75"/>
    <row r="277" s="69" customFormat="1" ht="12.75"/>
    <row r="278" s="69" customFormat="1" ht="12.75"/>
    <row r="279" s="69" customFormat="1" ht="12.75"/>
    <row r="280" s="69" customFormat="1" ht="12.75"/>
    <row r="281" s="69" customFormat="1" ht="12.75"/>
    <row r="282" s="69" customFormat="1" ht="12.75"/>
    <row r="283" s="69" customFormat="1" ht="12.75"/>
    <row r="284" s="69" customFormat="1" ht="12.75"/>
    <row r="285" s="69" customFormat="1" ht="12.75"/>
    <row r="286" s="69" customFormat="1" ht="12.75"/>
    <row r="287" s="69" customFormat="1" ht="12.75"/>
    <row r="288" s="69" customFormat="1" ht="12.75"/>
    <row r="289" s="69" customFormat="1" ht="12.75"/>
    <row r="290" s="69" customFormat="1" ht="12.75"/>
    <row r="291" s="69" customFormat="1" ht="12.75"/>
    <row r="292" s="69" customFormat="1" ht="12.75"/>
    <row r="293" s="69" customFormat="1" ht="12.75"/>
    <row r="294" s="69" customFormat="1" ht="12.75"/>
    <row r="295" s="69" customFormat="1" ht="12.75"/>
    <row r="296" s="69" customFormat="1" ht="12.75"/>
    <row r="297" s="69" customFormat="1" ht="12.75"/>
    <row r="298" s="69" customFormat="1" ht="12.75"/>
    <row r="299" s="69" customFormat="1" ht="12.75"/>
    <row r="300" s="69" customFormat="1" ht="12.75"/>
    <row r="301" s="69" customFormat="1" ht="12.75"/>
    <row r="302" s="69" customFormat="1" ht="12.75"/>
    <row r="303" s="69" customFormat="1" ht="12.75"/>
    <row r="304" s="69" customFormat="1" ht="12.75"/>
    <row r="305" s="69" customFormat="1" ht="12.75"/>
    <row r="306" s="69" customFormat="1" ht="12.75"/>
    <row r="307" s="69" customFormat="1" ht="12.75"/>
    <row r="308" s="69" customFormat="1" ht="12.75"/>
    <row r="309" s="69" customFormat="1" ht="12.75"/>
    <row r="310" s="69" customFormat="1" ht="12.75"/>
    <row r="311" s="69" customFormat="1" ht="12.75"/>
    <row r="312" s="69" customFormat="1" ht="12.75"/>
    <row r="313" s="69" customFormat="1" ht="12.75"/>
    <row r="314" s="69" customFormat="1" ht="12.75"/>
    <row r="315" s="69" customFormat="1" ht="12.75"/>
    <row r="316" s="69" customFormat="1" ht="12.75"/>
    <row r="317" s="69" customFormat="1" ht="12.75"/>
    <row r="318" s="69" customFormat="1" ht="12.75"/>
    <row r="319" s="69" customFormat="1" ht="12.75"/>
    <row r="320" s="69" customFormat="1" ht="12.75"/>
    <row r="321" s="69" customFormat="1" ht="12.75"/>
    <row r="322" s="69" customFormat="1" ht="12.75"/>
    <row r="323" s="69" customFormat="1" ht="12.75"/>
    <row r="324" s="69" customFormat="1" ht="12.75"/>
    <row r="325" s="69" customFormat="1" ht="12.75"/>
    <row r="326" s="69" customFormat="1" ht="12.75"/>
    <row r="327" s="69" customFormat="1" ht="12.75"/>
    <row r="328" s="69" customFormat="1" ht="12.75"/>
    <row r="329" s="69" customFormat="1" ht="12.75"/>
    <row r="330" s="69" customFormat="1" ht="12.75"/>
    <row r="331" s="69" customFormat="1" ht="12.75"/>
    <row r="332" s="69" customFormat="1" ht="12.75"/>
    <row r="333" s="69" customFormat="1" ht="12.75"/>
    <row r="334" s="69" customFormat="1" ht="12.75"/>
    <row r="335" s="69" customFormat="1" ht="12.75"/>
    <row r="336" s="69" customFormat="1" ht="12.75"/>
    <row r="337" s="69" customFormat="1" ht="12.75"/>
    <row r="338" s="69" customFormat="1" ht="12.75"/>
    <row r="339" s="69" customFormat="1" ht="12.75"/>
    <row r="340" s="69" customFormat="1" ht="12.75"/>
    <row r="341" s="69" customFormat="1" ht="12.75"/>
    <row r="342" s="69" customFormat="1" ht="12.75"/>
    <row r="343" s="69" customFormat="1" ht="12.75"/>
    <row r="344" s="69" customFormat="1" ht="12.75"/>
    <row r="345" s="69" customFormat="1" ht="12.75"/>
    <row r="346" s="69" customFormat="1" ht="12.75"/>
    <row r="347" s="69" customFormat="1" ht="12.75"/>
    <row r="348" s="69" customFormat="1" ht="12.75"/>
    <row r="349" s="69" customFormat="1" ht="12.75"/>
    <row r="350" s="69" customFormat="1" ht="12.75"/>
    <row r="351" s="69" customFormat="1" ht="12.75"/>
    <row r="352" s="69" customFormat="1" ht="12.75"/>
    <row r="353" s="69" customFormat="1" ht="12.75"/>
    <row r="354" s="69" customFormat="1" ht="12.75"/>
    <row r="355" s="69" customFormat="1" ht="12.75"/>
    <row r="356" s="69" customFormat="1" ht="12.75"/>
    <row r="357" s="69" customFormat="1" ht="12.75"/>
    <row r="358" s="69" customFormat="1" ht="12.75"/>
    <row r="359" s="69" customFormat="1" ht="12.75"/>
    <row r="360" s="69" customFormat="1" ht="12.75"/>
    <row r="361" s="69" customFormat="1" ht="12.75"/>
    <row r="362" s="69" customFormat="1" ht="12.75"/>
    <row r="363" s="69" customFormat="1" ht="12.75"/>
    <row r="364" s="69" customFormat="1" ht="12.75"/>
    <row r="365" s="69" customFormat="1" ht="12.75"/>
    <row r="366" s="69" customFormat="1" ht="12.75"/>
    <row r="367" s="69" customFormat="1" ht="12.75"/>
    <row r="368" s="69" customFormat="1" ht="12.75"/>
    <row r="369" s="69" customFormat="1" ht="12.75"/>
    <row r="370" s="69" customFormat="1" ht="12.75"/>
    <row r="371" s="69" customFormat="1" ht="12.75"/>
    <row r="372" s="69" customFormat="1" ht="12.75"/>
    <row r="373" s="69" customFormat="1" ht="12.75"/>
    <row r="374" s="69" customFormat="1" ht="12.75"/>
    <row r="375" s="69" customFormat="1" ht="12.75"/>
    <row r="376" s="69" customFormat="1" ht="12.75"/>
    <row r="377" s="69" customFormat="1" ht="12.75"/>
    <row r="378" s="69" customFormat="1" ht="12.75"/>
    <row r="379" s="69" customFormat="1" ht="12.75"/>
    <row r="380" s="69" customFormat="1" ht="12.75"/>
    <row r="381" s="69" customFormat="1" ht="12.75"/>
    <row r="382" s="69" customFormat="1" ht="12.75"/>
    <row r="383" s="69" customFormat="1" ht="12.75"/>
    <row r="384" s="69" customFormat="1" ht="12.75"/>
    <row r="385" s="69" customFormat="1" ht="12.75"/>
    <row r="386" s="69" customFormat="1" ht="12.75"/>
    <row r="387" s="69" customFormat="1" ht="12.75"/>
    <row r="388" s="69" customFormat="1" ht="12.75"/>
    <row r="389" s="69" customFormat="1" ht="12.75"/>
    <row r="390" s="69" customFormat="1" ht="12.75"/>
    <row r="391" s="69" customFormat="1" ht="12.75"/>
    <row r="392" s="69" customFormat="1" ht="12.75"/>
    <row r="393" s="69" customFormat="1" ht="12.75"/>
    <row r="394" s="69" customFormat="1" ht="12.75"/>
    <row r="395" s="69" customFormat="1" ht="12.75"/>
    <row r="396" s="69" customFormat="1" ht="12.75"/>
    <row r="397" s="69" customFormat="1" ht="12.75"/>
    <row r="398" s="69" customFormat="1" ht="12.75"/>
    <row r="399" s="69" customFormat="1" ht="12.75"/>
    <row r="400" s="69" customFormat="1" ht="12.75"/>
    <row r="401" s="69" customFormat="1" ht="12.75"/>
    <row r="402" s="69" customFormat="1" ht="12.75"/>
    <row r="403" s="69" customFormat="1" ht="12.75"/>
    <row r="404" s="69" customFormat="1" ht="12.75"/>
    <row r="405" s="69" customFormat="1" ht="12.75"/>
    <row r="406" s="69" customFormat="1" ht="12.75"/>
    <row r="407" s="69" customFormat="1" ht="12.75"/>
    <row r="408" s="69" customFormat="1" ht="12.75"/>
    <row r="409" s="69" customFormat="1" ht="12.75"/>
    <row r="410" s="69" customFormat="1" ht="12.75"/>
    <row r="411" s="69" customFormat="1" ht="12.75"/>
    <row r="412" s="69" customFormat="1" ht="12.75"/>
    <row r="413" s="69" customFormat="1" ht="12.75"/>
    <row r="414" s="69" customFormat="1" ht="12.75"/>
    <row r="415" s="69" customFormat="1" ht="12.75"/>
    <row r="416" s="69" customFormat="1" ht="12.75"/>
    <row r="417" s="69" customFormat="1" ht="12.75"/>
    <row r="418" s="69" customFormat="1" ht="12.75"/>
    <row r="419" s="69" customFormat="1" ht="12.75"/>
    <row r="420" s="69" customFormat="1" ht="12.75"/>
    <row r="421" s="69" customFormat="1" ht="12.75"/>
    <row r="422" s="69" customFormat="1" ht="12.75"/>
    <row r="423" s="69" customFormat="1" ht="12.75"/>
    <row r="424" s="69" customFormat="1" ht="12.75"/>
    <row r="425" s="69" customFormat="1" ht="12.75"/>
    <row r="426" s="69" customFormat="1" ht="12.75"/>
    <row r="427" s="69" customFormat="1" ht="12.75"/>
    <row r="428" s="69" customFormat="1" ht="12.75"/>
    <row r="429" s="69" customFormat="1" ht="12.75"/>
    <row r="430" s="69" customFormat="1" ht="12.75"/>
    <row r="431" s="69" customFormat="1" ht="12.75"/>
    <row r="432" s="69" customFormat="1" ht="12.75"/>
    <row r="433" s="69" customFormat="1" ht="12.75"/>
    <row r="434" s="69" customFormat="1" ht="12.75"/>
    <row r="435" s="69" customFormat="1" ht="12.75"/>
    <row r="436" s="69" customFormat="1" ht="12.75"/>
    <row r="437" s="69" customFormat="1" ht="12.75"/>
    <row r="438" s="69" customFormat="1" ht="12.75"/>
    <row r="439" s="69" customFormat="1" ht="12.75"/>
    <row r="440" s="69" customFormat="1" ht="12.75"/>
    <row r="441" s="69" customFormat="1" ht="12.75"/>
    <row r="442" s="69" customFormat="1" ht="12.75"/>
    <row r="443" s="69" customFormat="1" ht="12.75"/>
    <row r="444" s="69" customFormat="1" ht="12.75"/>
    <row r="445" s="69" customFormat="1" ht="12.75"/>
    <row r="446" s="69" customFormat="1" ht="12.75"/>
    <row r="447" s="69" customFormat="1" ht="12.75"/>
    <row r="448" s="69" customFormat="1" ht="12.75"/>
    <row r="449" s="69" customFormat="1" ht="12.75"/>
    <row r="450" s="69" customFormat="1" ht="12.75"/>
    <row r="451" s="69" customFormat="1" ht="12.75"/>
    <row r="452" s="69" customFormat="1" ht="12.75"/>
    <row r="453" s="69" customFormat="1" ht="12.75"/>
    <row r="454" s="69" customFormat="1" ht="12.75"/>
    <row r="455" s="69" customFormat="1" ht="12.75"/>
    <row r="456" s="69" customFormat="1" ht="12.75"/>
    <row r="457" s="69" customFormat="1" ht="12.75"/>
    <row r="458" s="69" customFormat="1" ht="12.75"/>
    <row r="459" s="69" customFormat="1" ht="12.75"/>
    <row r="460" s="69" customFormat="1" ht="12.75"/>
    <row r="461" s="69" customFormat="1" ht="12.75"/>
    <row r="462" s="69" customFormat="1" ht="12.75"/>
    <row r="463" s="69" customFormat="1" ht="12.75"/>
    <row r="464" s="69" customFormat="1" ht="12.75"/>
    <row r="465" s="69" customFormat="1" ht="12.75"/>
    <row r="466" s="69" customFormat="1" ht="12.75"/>
    <row r="467" s="69" customFormat="1" ht="12.75"/>
    <row r="468" s="69" customFormat="1" ht="12.75"/>
    <row r="469" s="69" customFormat="1" ht="12.75"/>
    <row r="470" s="69" customFormat="1" ht="12.75"/>
    <row r="471" s="69" customFormat="1" ht="12.75"/>
    <row r="472" s="69" customFormat="1" ht="12.75"/>
    <row r="473" s="69" customFormat="1" ht="12.75"/>
    <row r="474" s="69" customFormat="1" ht="12.75"/>
    <row r="475" s="69" customFormat="1" ht="12.75"/>
    <row r="476" s="69" customFormat="1" ht="12.75"/>
    <row r="477" s="69" customFormat="1" ht="12.75"/>
    <row r="478" s="69" customFormat="1" ht="12.75"/>
    <row r="479" s="69" customFormat="1" ht="12.75"/>
    <row r="480" s="69" customFormat="1" ht="12.75"/>
    <row r="481" s="69" customFormat="1" ht="12.75"/>
    <row r="482" s="69" customFormat="1" ht="12.75"/>
    <row r="483" s="69" customFormat="1" ht="12.75"/>
    <row r="484" s="69" customFormat="1" ht="12.75"/>
    <row r="485" s="69" customFormat="1" ht="12.75"/>
    <row r="486" s="69" customFormat="1" ht="12.75"/>
    <row r="487" s="69" customFormat="1" ht="12.75"/>
    <row r="488" s="69" customFormat="1" ht="12.75"/>
    <row r="489" s="69" customFormat="1" ht="12.75"/>
    <row r="490" s="69" customFormat="1" ht="12.75"/>
    <row r="491" s="69" customFormat="1" ht="12.75"/>
    <row r="492" s="69" customFormat="1" ht="12.75"/>
    <row r="493" s="69" customFormat="1" ht="12.75"/>
    <row r="494" s="69" customFormat="1" ht="12.75"/>
    <row r="495" s="69" customFormat="1" ht="12.75"/>
    <row r="496" s="69" customFormat="1" ht="12.75"/>
    <row r="497" s="69" customFormat="1" ht="12.75"/>
    <row r="498" s="69" customFormat="1" ht="12.75"/>
    <row r="499" s="69" customFormat="1" ht="12.75"/>
    <row r="500" s="69" customFormat="1" ht="12.75"/>
    <row r="501" s="69" customFormat="1" ht="12.75"/>
    <row r="502" s="69" customFormat="1" ht="12.75"/>
    <row r="503" s="69" customFormat="1" ht="12.75"/>
    <row r="504" s="69" customFormat="1" ht="12.75"/>
    <row r="505" s="69" customFormat="1" ht="12.75"/>
    <row r="506" s="69" customFormat="1" ht="12.75"/>
    <row r="507" s="69" customFormat="1" ht="12.75"/>
    <row r="508" s="69" customFormat="1" ht="12.75"/>
    <row r="509" s="69" customFormat="1" ht="12.75"/>
    <row r="510" s="69" customFormat="1" ht="12.75"/>
    <row r="511" s="69" customFormat="1" ht="12.75"/>
    <row r="512" s="69" customFormat="1" ht="12.75"/>
    <row r="513" s="69" customFormat="1" ht="12.75"/>
    <row r="514" s="69" customFormat="1" ht="12.75"/>
    <row r="515" s="69" customFormat="1" ht="12.75"/>
    <row r="516" s="69" customFormat="1" ht="12.75"/>
    <row r="517" s="69" customFormat="1" ht="12.75"/>
    <row r="518" s="69" customFormat="1" ht="12.75"/>
    <row r="519" s="69" customFormat="1" ht="12.75"/>
    <row r="520" s="69" customFormat="1" ht="12.75"/>
    <row r="521" s="69" customFormat="1" ht="12.75"/>
    <row r="522" s="69" customFormat="1" ht="12.75"/>
    <row r="523" s="69" customFormat="1" ht="12.75"/>
    <row r="524" s="69" customFormat="1" ht="12.75"/>
    <row r="525" s="69" customFormat="1" ht="12.75"/>
    <row r="526" s="69" customFormat="1" ht="12.75"/>
    <row r="527" s="69" customFormat="1" ht="12.75"/>
    <row r="528" s="69" customFormat="1" ht="12.75"/>
    <row r="529" s="69" customFormat="1" ht="12.75"/>
    <row r="530" s="69" customFormat="1" ht="12.75"/>
    <row r="531" s="69" customFormat="1" ht="12.75"/>
    <row r="532" s="69" customFormat="1" ht="12.75"/>
    <row r="533" s="69" customFormat="1" ht="12.75"/>
    <row r="534" s="69" customFormat="1" ht="12.75"/>
    <row r="535" s="69" customFormat="1" ht="12.75"/>
  </sheetData>
  <sheetProtection selectLockedCells="1" selectUnlockedCells="1"/>
  <printOptions/>
  <pageMargins left="0.7" right="0.7" top="0.75" bottom="0.75" header="0.3" footer="0.3"/>
  <pageSetup horizontalDpi="300" verticalDpi="300" orientation="landscape" paperSize="9" r:id="rId1"/>
  <rowBreaks count="3" manualBreakCount="3">
    <brk id="36" max="255" man="1"/>
    <brk id="74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Matti</dc:creator>
  <cp:keywords/>
  <dc:description/>
  <cp:lastModifiedBy>Juha K</cp:lastModifiedBy>
  <cp:lastPrinted>2016-10-01T14:31:52Z</cp:lastPrinted>
  <dcterms:created xsi:type="dcterms:W3CDTF">2015-09-26T07:21:36Z</dcterms:created>
  <dcterms:modified xsi:type="dcterms:W3CDTF">2016-10-03T19:17:16Z</dcterms:modified>
  <cp:category/>
  <cp:version/>
  <cp:contentType/>
  <cp:contentStatus/>
</cp:coreProperties>
</file>